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Desktop\za web 2. rebalans\"/>
    </mc:Choice>
  </mc:AlternateContent>
  <bookViews>
    <workbookView xWindow="240" yWindow="45" windowWidth="14865" windowHeight="8580"/>
  </bookViews>
  <sheets>
    <sheet name="020 10 - 2. rebalans " sheetId="6" r:id="rId1"/>
  </sheets>
  <definedNames>
    <definedName name="_xlnm.Print_Area" localSheetId="0">'020 10 - 2. rebalans '!$A$1:$E$205</definedName>
  </definedNames>
  <calcPr calcId="152511"/>
</workbook>
</file>

<file path=xl/calcChain.xml><?xml version="1.0" encoding="utf-8"?>
<calcChain xmlns="http://schemas.openxmlformats.org/spreadsheetml/2006/main">
  <c r="E87" i="6" l="1"/>
  <c r="E88" i="6"/>
  <c r="E39" i="6"/>
  <c r="E204" i="6" l="1"/>
  <c r="E202" i="6"/>
  <c r="E201" i="6" s="1"/>
  <c r="E200" i="6" s="1"/>
  <c r="E196" i="6"/>
  <c r="E190" i="6"/>
  <c r="E189" i="6" s="1"/>
  <c r="E7" i="6" s="1"/>
  <c r="E185" i="6"/>
  <c r="E179" i="6"/>
  <c r="E178" i="6" s="1"/>
  <c r="E171" i="6"/>
  <c r="E164" i="6"/>
  <c r="E160" i="6"/>
  <c r="E159" i="6" s="1"/>
  <c r="E158" i="6" s="1"/>
  <c r="E153" i="6"/>
  <c r="E151" i="6"/>
  <c r="E145" i="6"/>
  <c r="E140" i="6"/>
  <c r="E134" i="6"/>
  <c r="E129" i="6"/>
  <c r="E126" i="6"/>
  <c r="E122" i="6"/>
  <c r="E116" i="6"/>
  <c r="E112" i="6"/>
  <c r="E108" i="6"/>
  <c r="E105" i="6"/>
  <c r="E101" i="6"/>
  <c r="E95" i="6"/>
  <c r="E91" i="6"/>
  <c r="E84" i="6"/>
  <c r="E79" i="6"/>
  <c r="E78" i="6" s="1"/>
  <c r="E77" i="6" s="1"/>
  <c r="E75" i="6"/>
  <c r="E71" i="6"/>
  <c r="E70" i="6" s="1"/>
  <c r="E69" i="6" s="1"/>
  <c r="E67" i="6"/>
  <c r="E62" i="6"/>
  <c r="E61" i="6" s="1"/>
  <c r="E58" i="6"/>
  <c r="E57" i="6" s="1"/>
  <c r="E56" i="6" s="1"/>
  <c r="E52" i="6"/>
  <c r="E51" i="6" s="1"/>
  <c r="E50" i="6" s="1"/>
  <c r="E46" i="6"/>
  <c r="E45" i="6" s="1"/>
  <c r="E44" i="6" s="1"/>
  <c r="E38" i="6"/>
  <c r="E37" i="6" s="1"/>
  <c r="E35" i="6"/>
  <c r="E34" i="6" s="1"/>
  <c r="E33" i="6" s="1"/>
  <c r="E5" i="6"/>
  <c r="E25" i="6"/>
  <c r="E23" i="6"/>
  <c r="E18" i="6"/>
  <c r="E14" i="6"/>
  <c r="D204" i="6"/>
  <c r="C204" i="6"/>
  <c r="D202" i="6"/>
  <c r="C202" i="6"/>
  <c r="C201" i="6" s="1"/>
  <c r="C200" i="6" s="1"/>
  <c r="D201" i="6"/>
  <c r="D200" i="6" s="1"/>
  <c r="D198" i="6"/>
  <c r="C198" i="6"/>
  <c r="D196" i="6"/>
  <c r="C196" i="6"/>
  <c r="D190" i="6"/>
  <c r="D189" i="6" s="1"/>
  <c r="C190" i="6"/>
  <c r="C189" i="6"/>
  <c r="D187" i="6"/>
  <c r="C187" i="6"/>
  <c r="D185" i="6"/>
  <c r="C185" i="6"/>
  <c r="C178" i="6" s="1"/>
  <c r="C177" i="6" s="1"/>
  <c r="D179" i="6"/>
  <c r="D178" i="6" s="1"/>
  <c r="C179" i="6"/>
  <c r="D174" i="6"/>
  <c r="C174" i="6"/>
  <c r="C170" i="6" s="1"/>
  <c r="D171" i="6"/>
  <c r="D170" i="6" s="1"/>
  <c r="C171" i="6"/>
  <c r="D167" i="6"/>
  <c r="C167" i="6"/>
  <c r="D164" i="6"/>
  <c r="C164" i="6"/>
  <c r="C163" i="6" s="1"/>
  <c r="D163" i="6"/>
  <c r="D160" i="6"/>
  <c r="D159" i="6" s="1"/>
  <c r="D158" i="6" s="1"/>
  <c r="D156" i="6"/>
  <c r="C156" i="6"/>
  <c r="D153" i="6"/>
  <c r="C153" i="6"/>
  <c r="D151" i="6"/>
  <c r="C151" i="6"/>
  <c r="D145" i="6"/>
  <c r="C145" i="6"/>
  <c r="D144" i="6"/>
  <c r="C144" i="6"/>
  <c r="D142" i="6"/>
  <c r="C142" i="6"/>
  <c r="D140" i="6"/>
  <c r="C140" i="6"/>
  <c r="D134" i="6"/>
  <c r="C134" i="6"/>
  <c r="D133" i="6"/>
  <c r="D132" i="6" s="1"/>
  <c r="C133" i="6"/>
  <c r="C132" i="6" s="1"/>
  <c r="D129" i="6"/>
  <c r="C129" i="6"/>
  <c r="D126" i="6"/>
  <c r="C126" i="6"/>
  <c r="D124" i="6"/>
  <c r="C124" i="6"/>
  <c r="D122" i="6"/>
  <c r="C122" i="6"/>
  <c r="D116" i="6"/>
  <c r="D111" i="6" s="1"/>
  <c r="C116" i="6"/>
  <c r="D112" i="6"/>
  <c r="C112" i="6"/>
  <c r="C111" i="6" s="1"/>
  <c r="C9" i="6" s="1"/>
  <c r="D108" i="6"/>
  <c r="C108" i="6"/>
  <c r="D105" i="6"/>
  <c r="C105" i="6"/>
  <c r="D103" i="6"/>
  <c r="C103" i="6"/>
  <c r="D101" i="6"/>
  <c r="C101" i="6"/>
  <c r="D95" i="6"/>
  <c r="C95" i="6"/>
  <c r="D91" i="6"/>
  <c r="D90" i="6" s="1"/>
  <c r="C91" i="6"/>
  <c r="C90" i="6"/>
  <c r="D84" i="6"/>
  <c r="C84" i="6"/>
  <c r="D79" i="6"/>
  <c r="D78" i="6" s="1"/>
  <c r="D77" i="6" s="1"/>
  <c r="C79" i="6"/>
  <c r="C78" i="6"/>
  <c r="C77" i="6" s="1"/>
  <c r="D75" i="6"/>
  <c r="C75" i="6"/>
  <c r="D71" i="6"/>
  <c r="D70" i="6" s="1"/>
  <c r="D69" i="6" s="1"/>
  <c r="C71" i="6"/>
  <c r="C70" i="6"/>
  <c r="C69" i="6" s="1"/>
  <c r="D67" i="6"/>
  <c r="C67" i="6"/>
  <c r="D62" i="6"/>
  <c r="D61" i="6" s="1"/>
  <c r="D60" i="6" s="1"/>
  <c r="C62" i="6"/>
  <c r="C61" i="6"/>
  <c r="C60" i="6" s="1"/>
  <c r="D58" i="6"/>
  <c r="D57" i="6" s="1"/>
  <c r="D56" i="6" s="1"/>
  <c r="C58" i="6"/>
  <c r="C57" i="6" s="1"/>
  <c r="C56" i="6" s="1"/>
  <c r="D52" i="6"/>
  <c r="D51" i="6" s="1"/>
  <c r="D50" i="6" s="1"/>
  <c r="C52" i="6"/>
  <c r="C51" i="6"/>
  <c r="C50" i="6" s="1"/>
  <c r="D46" i="6"/>
  <c r="C46" i="6"/>
  <c r="C45" i="6" s="1"/>
  <c r="C44" i="6" s="1"/>
  <c r="D45" i="6"/>
  <c r="D44" i="6" s="1"/>
  <c r="D39" i="6"/>
  <c r="D38" i="6" s="1"/>
  <c r="D37" i="6" s="1"/>
  <c r="C39" i="6"/>
  <c r="C38" i="6"/>
  <c r="C37" i="6" s="1"/>
  <c r="D35" i="6"/>
  <c r="D34" i="6" s="1"/>
  <c r="C35" i="6"/>
  <c r="C34" i="6" s="1"/>
  <c r="D31" i="6"/>
  <c r="D30" i="6" s="1"/>
  <c r="D7" i="6" s="1"/>
  <c r="C31" i="6"/>
  <c r="C30" i="6" s="1"/>
  <c r="D28" i="6"/>
  <c r="D27" i="6" s="1"/>
  <c r="D5" i="6" s="1"/>
  <c r="D25" i="6"/>
  <c r="C25" i="6"/>
  <c r="D23" i="6"/>
  <c r="C23" i="6"/>
  <c r="D18" i="6"/>
  <c r="C18" i="6"/>
  <c r="D14" i="6"/>
  <c r="D13" i="6" s="1"/>
  <c r="C14" i="6"/>
  <c r="C13" i="6"/>
  <c r="D8" i="6"/>
  <c r="C8" i="6"/>
  <c r="E177" i="6" l="1"/>
  <c r="E170" i="6"/>
  <c r="E163" i="6"/>
  <c r="E162" i="6" s="1"/>
  <c r="E144" i="6"/>
  <c r="E8" i="6" s="1"/>
  <c r="E111" i="6"/>
  <c r="E9" i="6" s="1"/>
  <c r="E60" i="6"/>
  <c r="E3" i="6"/>
  <c r="E133" i="6"/>
  <c r="E90" i="6"/>
  <c r="E86" i="6" s="1"/>
  <c r="D33" i="6"/>
  <c r="D6" i="6"/>
  <c r="C12" i="6"/>
  <c r="C7" i="6"/>
  <c r="E13" i="6"/>
  <c r="E12" i="6"/>
  <c r="E6" i="6"/>
  <c r="C162" i="6"/>
  <c r="C4" i="6"/>
  <c r="D86" i="6"/>
  <c r="D4" i="6"/>
  <c r="D177" i="6"/>
  <c r="D3" i="6"/>
  <c r="D12" i="6"/>
  <c r="C6" i="6"/>
  <c r="C33" i="6"/>
  <c r="C11" i="6" s="1"/>
  <c r="C10" i="6" s="1"/>
  <c r="C2" i="6" s="1"/>
  <c r="C86" i="6"/>
  <c r="D9" i="6"/>
  <c r="D162" i="6"/>
  <c r="C3" i="6"/>
  <c r="E132" i="6" l="1"/>
  <c r="E4" i="6"/>
  <c r="E11" i="6"/>
  <c r="E10" i="6" s="1"/>
  <c r="E2" i="6" s="1"/>
  <c r="D11" i="6"/>
  <c r="D10" i="6" s="1"/>
  <c r="D2" i="6" s="1"/>
</calcChain>
</file>

<file path=xl/sharedStrings.xml><?xml version="1.0" encoding="utf-8"?>
<sst xmlns="http://schemas.openxmlformats.org/spreadsheetml/2006/main" count="317" uniqueCount="104">
  <si>
    <t>Opći prihodi i primici</t>
  </si>
  <si>
    <t>Vlastiti prihodi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</si>
  <si>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</si>
  <si>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</si>
  <si>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</si>
  <si>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</si>
  <si>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</si>
  <si>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</si>
  <si>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</si>
  <si>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</si>
  <si>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</si>
  <si>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</si>
  <si>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</si>
  <si>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</si>
  <si>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</si>
  <si>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</si>
  <si>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Ostale naknade građanima i kućanstvima iz proračuna</t>
  </si>
  <si>
    <t>Ostali rashodi</t>
  </si>
  <si>
    <t>Rashodi za nabavu proizvedene dugotrajne imovine</t>
  </si>
  <si>
    <t>Postrojenja i oprema</t>
  </si>
  <si>
    <t>Tekuće donacije</t>
  </si>
  <si>
    <t>Nematerijalna proizvedena imovina</t>
  </si>
  <si>
    <t>Rashodi za nabavu neproizvedene dugotrajne imovine</t>
  </si>
  <si>
    <t>Nematerijalna imovina</t>
  </si>
  <si>
    <t>Pomoći EU</t>
  </si>
  <si>
    <t>02010</t>
  </si>
  <si>
    <t>Sredstva učešća za pomoći</t>
  </si>
  <si>
    <t>Prihodi od igara na sreću</t>
  </si>
  <si>
    <t>Švicarski instrument</t>
  </si>
  <si>
    <t>Europski socijalni fond (ESF)</t>
  </si>
  <si>
    <t>A509000</t>
  </si>
  <si>
    <t>1.412.000</t>
  </si>
  <si>
    <t>A509014</t>
  </si>
  <si>
    <t>50.427.587</t>
  </si>
  <si>
    <t>A509024</t>
  </si>
  <si>
    <t>A509030</t>
  </si>
  <si>
    <t>SAVJET ZA RAZVOJ CIVILNOG DRUŠTVA</t>
  </si>
  <si>
    <t>A509042</t>
  </si>
  <si>
    <t>A509051</t>
  </si>
  <si>
    <t>7.302.908</t>
  </si>
  <si>
    <t>A509062</t>
  </si>
  <si>
    <t>A509065</t>
  </si>
  <si>
    <t>DANI OTVORENIH VRATA UDRUGA</t>
  </si>
  <si>
    <t>A509067</t>
  </si>
  <si>
    <t>PARTNERSTVO ZA OTVORENU VLAST</t>
  </si>
  <si>
    <t>A509069</t>
  </si>
  <si>
    <t>18.180.000</t>
  </si>
  <si>
    <t>Kapitalne donacije</t>
  </si>
  <si>
    <t>2.476.500</t>
  </si>
  <si>
    <t>2.571.400</t>
  </si>
  <si>
    <t>105.313.500</t>
  </si>
  <si>
    <t>11.740.000</t>
  </si>
  <si>
    <t>A509070</t>
  </si>
  <si>
    <t>A509071</t>
  </si>
  <si>
    <t>A509073</t>
  </si>
  <si>
    <t>OP UČINKOVITI LJUDSKI POTENCIJALI 2021-2027</t>
  </si>
  <si>
    <t>A509074</t>
  </si>
  <si>
    <t>K509020</t>
  </si>
  <si>
    <t>INFORMATIZACIJA UREDA ZA UDRUGE</t>
  </si>
  <si>
    <t>11</t>
  </si>
  <si>
    <t>12</t>
  </si>
  <si>
    <t>31</t>
  </si>
  <si>
    <t>41</t>
  </si>
  <si>
    <t>51</t>
  </si>
  <si>
    <t>552</t>
  </si>
  <si>
    <t>561</t>
  </si>
  <si>
    <t>21</t>
  </si>
  <si>
    <t>2108</t>
  </si>
  <si>
    <t>RAZVOJ CIVILNOG DRUŠTVA I SURADNJA S NEVLADINIM ORGANIZACIJAMA</t>
  </si>
  <si>
    <t>32</t>
  </si>
  <si>
    <t>34</t>
  </si>
  <si>
    <t>37</t>
  </si>
  <si>
    <t>Naknade građanima i kućanstvima na temelju osiguranja i druge naknade</t>
  </si>
  <si>
    <t>42</t>
  </si>
  <si>
    <t>NACIONALNA ZAKLADA ZA RAZVOJ CIVILNOG DRUŠTVA - UDRUGE ZA RAZVOJ ZAJEDNICE</t>
  </si>
  <si>
    <t>38</t>
  </si>
  <si>
    <t>PROVEDBA NACIONALNOG PLANA STVARANJA POTICAJNOG OKRUŽENJA ZA RAZVOJ CIVILNOG DRUŠTVA</t>
  </si>
  <si>
    <t>PROVEDBA NACIONALNOG PROGRAMA SUZBIJANJA KORUPCIJE</t>
  </si>
  <si>
    <t>SUFINANCIRANJE EU PROJEKATA ORGANIZACIJAMA CIVILNOG DRUŠTVA</t>
  </si>
  <si>
    <t>MEĐUNARODNA RAZVOJNA SURADNJA -POTPORA RAZVOJU CIVILNOG DRUŠTVA</t>
  </si>
  <si>
    <t>OP UČINKOVITI LJUDSKI POTENCIJALI, PRIORITET 4 I 5</t>
  </si>
  <si>
    <t>FINANCIJSKI MEHANIZAM ŠVICARSKOG DOPRINOSA PROCESU PROŠIRENJA EUROPSKE UNIJE</t>
  </si>
  <si>
    <t>KONTAKT TOČKA ZA PROGRAM GRAĐANI, JEDNAKOST, PRAVA I VRIJEDNOSTI</t>
  </si>
  <si>
    <r>
      <rPr>
        <b/>
        <sz val="10"/>
        <rFont val="Arial"/>
        <family val="2"/>
        <charset val="238"/>
      </rPr>
      <t>Šifra</t>
    </r>
  </si>
  <si>
    <r>
      <rPr>
        <b/>
        <sz val="10"/>
        <rFont val="Arial"/>
        <family val="2"/>
        <charset val="238"/>
      </rPr>
      <t>Naziv</t>
    </r>
  </si>
  <si>
    <r>
      <rPr>
        <b/>
        <sz val="10"/>
        <rFont val="Arial"/>
        <family val="2"/>
        <charset val="238"/>
      </rPr>
      <t>Ured za udruge</t>
    </r>
  </si>
  <si>
    <r>
      <rPr>
        <i/>
        <sz val="10"/>
        <rFont val="Arial"/>
        <family val="2"/>
        <charset val="238"/>
      </rPr>
      <t>Opći prihodi i primici</t>
    </r>
  </si>
  <si>
    <r>
      <rPr>
        <i/>
        <sz val="10"/>
        <rFont val="Arial"/>
        <family val="2"/>
        <charset val="238"/>
      </rPr>
      <t>Pomoći EU</t>
    </r>
  </si>
  <si>
    <r>
      <rPr>
        <i/>
        <sz val="10"/>
        <rFont val="Arial"/>
        <family val="2"/>
        <charset val="238"/>
      </rPr>
      <t>Prihodi od igara na sreću</t>
    </r>
  </si>
  <si>
    <r>
      <rPr>
        <i/>
        <sz val="10"/>
        <rFont val="Arial"/>
        <family val="2"/>
        <charset val="238"/>
      </rPr>
      <t>Sredstva učešća za pomoći</t>
    </r>
  </si>
  <si>
    <r>
      <rPr>
        <i/>
        <sz val="10"/>
        <rFont val="Arial"/>
        <family val="2"/>
        <charset val="238"/>
      </rPr>
      <t>Europski socijalni fond (ESF)</t>
    </r>
  </si>
  <si>
    <r>
      <rPr>
        <i/>
        <sz val="10"/>
        <rFont val="Arial"/>
        <family val="2"/>
        <charset val="238"/>
      </rPr>
      <t>Švicarski instrument</t>
    </r>
  </si>
  <si>
    <t xml:space="preserve">Početni plan za 2022. </t>
  </si>
  <si>
    <t>1.332.000</t>
  </si>
  <si>
    <t>2.321.400</t>
  </si>
  <si>
    <t>TWINNING LIGHT PROJEKT "DALJNJA INSTITUCIONALIZACIJA STRUKTURIRANIH MEHANIZAMA ZA SURADNJU IZMEĐU VLADE I CIVILNOG DRUŠTVA" MK 13 IPA OT 01 17 TWL</t>
  </si>
  <si>
    <t>52.005.805</t>
  </si>
  <si>
    <t>7.528.494</t>
  </si>
  <si>
    <t>Plan 2022. nakon 1. rebalansa</t>
  </si>
  <si>
    <t>Plan 2022. nakon 2. rebalansa</t>
  </si>
  <si>
    <t>1.272.000</t>
  </si>
  <si>
    <t>60.982.217</t>
  </si>
  <si>
    <t>8.827.942</t>
  </si>
  <si>
    <t>1.851.400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</si>
</sst>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 readingOrder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/>
    <xf numFmtId="3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Border="1" applyAlignment="1"/>
    <xf numFmtId="0" fontId="1" fillId="0" borderId="0" xfId="0" applyFont="1" applyFill="1" applyAlignment="1">
      <alignment horizontal="left" vertical="top" wrapText="1" indent="4" readingOrder="1"/>
    </xf>
    <xf numFmtId="1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Fill="1" applyAlignment="1">
      <alignment horizontal="left" vertical="top" wrapText="1" indent="3" readingOrder="1"/>
    </xf>
    <xf numFmtId="1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/>
    <xf numFmtId="3" fontId="2" fillId="0" borderId="0" xfId="0" applyNumberFormat="1" applyFont="1" applyAlignment="1">
      <alignment horizontal="right" vertical="top"/>
    </xf>
    <xf numFmtId="1" fontId="1" fillId="0" borderId="3" xfId="0" applyNumberFormat="1" applyFont="1" applyBorder="1"/>
    <xf numFmtId="0" fontId="1" fillId="0" borderId="3" xfId="0" applyNumberFormat="1" applyFont="1" applyBorder="1"/>
    <xf numFmtId="3" fontId="1" fillId="0" borderId="3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right" vertical="top"/>
    </xf>
    <xf numFmtId="49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Alignment="1">
      <alignment horizontal="right" vertical="top"/>
    </xf>
    <xf numFmtId="3" fontId="0" fillId="0" borderId="0" xfId="0" applyNumberFormat="1"/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abSelected="1" workbookViewId="0">
      <selection activeCell="J8" sqref="J8"/>
    </sheetView>
  </sheetViews>
  <sheetFormatPr defaultRowHeight="12.75" x14ac:dyDescent="0.2"/>
  <cols>
    <col min="1" max="1" width="13.7109375" customWidth="1"/>
    <col min="2" max="2" width="49.28515625" customWidth="1"/>
    <col min="3" max="5" width="13.7109375" customWidth="1"/>
    <col min="8" max="8" width="10.140625" bestFit="1" customWidth="1"/>
  </cols>
  <sheetData>
    <row r="1" spans="1:8" ht="38.25" x14ac:dyDescent="0.2">
      <c r="A1" s="1" t="s">
        <v>83</v>
      </c>
      <c r="B1" s="1" t="s">
        <v>84</v>
      </c>
      <c r="C1" s="2" t="s">
        <v>92</v>
      </c>
      <c r="D1" s="2" t="s">
        <v>98</v>
      </c>
      <c r="E1" s="2" t="s">
        <v>99</v>
      </c>
    </row>
    <row r="2" spans="1:8" x14ac:dyDescent="0.2">
      <c r="A2" s="3" t="s">
        <v>25</v>
      </c>
      <c r="B2" s="4" t="s">
        <v>85</v>
      </c>
      <c r="C2" s="24">
        <f>C10</f>
        <v>207166045</v>
      </c>
      <c r="D2" s="24">
        <f>D10</f>
        <v>208602017</v>
      </c>
      <c r="E2" s="24">
        <f>E10</f>
        <v>215942507</v>
      </c>
      <c r="G2" s="31"/>
      <c r="H2" s="31"/>
    </row>
    <row r="3" spans="1:8" x14ac:dyDescent="0.2">
      <c r="A3" s="5" t="s">
        <v>59</v>
      </c>
      <c r="B3" s="6" t="s">
        <v>0</v>
      </c>
      <c r="C3" s="7">
        <f>SUM(C13+C38+C45+C51+C61+C70+C78+C201)</f>
        <v>3076010</v>
      </c>
      <c r="D3" s="7">
        <f>SUM(D13+D38+D45+D51+D61+D70+D78+D201)</f>
        <v>3016310</v>
      </c>
      <c r="E3" s="7">
        <f>SUM(E13+E38+E45+E51+E61+E70+E78+E87+E201)</f>
        <v>3452140</v>
      </c>
      <c r="G3" s="31"/>
      <c r="H3" s="31"/>
    </row>
    <row r="4" spans="1:8" x14ac:dyDescent="0.2">
      <c r="A4" s="5" t="s">
        <v>60</v>
      </c>
      <c r="B4" s="6" t="s">
        <v>26</v>
      </c>
      <c r="C4" s="7">
        <f>SUM(C90+C133+C163+C178)</f>
        <v>22230571</v>
      </c>
      <c r="D4" s="7">
        <f>SUM(D90+D133+D163+D178)</f>
        <v>22186071</v>
      </c>
      <c r="E4" s="7">
        <f>SUM(E90+E133+E163+E178)</f>
        <v>21568251</v>
      </c>
      <c r="G4" s="31"/>
      <c r="H4" s="31"/>
    </row>
    <row r="5" spans="1:8" x14ac:dyDescent="0.2">
      <c r="A5" s="5">
        <v>31</v>
      </c>
      <c r="B5" s="6" t="s">
        <v>1</v>
      </c>
      <c r="C5" s="7"/>
      <c r="D5" s="7">
        <f>D27+D159</f>
        <v>5368</v>
      </c>
      <c r="E5" s="7">
        <f>E27+E159</f>
        <v>4368</v>
      </c>
      <c r="G5" s="31"/>
      <c r="H5" s="31"/>
    </row>
    <row r="6" spans="1:8" x14ac:dyDescent="0.2">
      <c r="A6" s="5" t="s">
        <v>62</v>
      </c>
      <c r="B6" s="6" t="s">
        <v>27</v>
      </c>
      <c r="C6" s="7">
        <f>SUM(C34+C57)</f>
        <v>57730495</v>
      </c>
      <c r="D6" s="7">
        <f>SUM(D34+D57)</f>
        <v>59534299</v>
      </c>
      <c r="E6" s="7">
        <f>SUM(E34+E57)</f>
        <v>69810159</v>
      </c>
      <c r="G6" s="31"/>
      <c r="H6" s="31"/>
    </row>
    <row r="7" spans="1:8" x14ac:dyDescent="0.2">
      <c r="A7" s="5" t="s">
        <v>63</v>
      </c>
      <c r="B7" s="6" t="s">
        <v>24</v>
      </c>
      <c r="C7" s="7">
        <f>SUM(C30+C189)</f>
        <v>650000</v>
      </c>
      <c r="D7" s="7">
        <f>SUM(D30+D189)</f>
        <v>650000</v>
      </c>
      <c r="E7" s="7">
        <f>SUM(E30+E189)</f>
        <v>369250</v>
      </c>
      <c r="G7" s="31"/>
      <c r="H7" s="31"/>
    </row>
    <row r="8" spans="1:8" x14ac:dyDescent="0.2">
      <c r="A8" s="5" t="s">
        <v>64</v>
      </c>
      <c r="B8" s="6" t="s">
        <v>28</v>
      </c>
      <c r="C8" s="7">
        <f>C144</f>
        <v>1489780</v>
      </c>
      <c r="D8" s="7">
        <f>D144</f>
        <v>1489780</v>
      </c>
      <c r="E8" s="7">
        <f>E144</f>
        <v>963880</v>
      </c>
      <c r="G8" s="31"/>
      <c r="H8" s="31"/>
    </row>
    <row r="9" spans="1:8" x14ac:dyDescent="0.2">
      <c r="A9" s="9" t="s">
        <v>65</v>
      </c>
      <c r="B9" s="6" t="s">
        <v>29</v>
      </c>
      <c r="C9" s="7">
        <f>SUM(C111+C170)</f>
        <v>121989189</v>
      </c>
      <c r="D9" s="7">
        <f>SUM(D111+D170)</f>
        <v>121720189</v>
      </c>
      <c r="E9" s="7">
        <f>SUM(E111+E170)</f>
        <v>119774459</v>
      </c>
      <c r="G9" s="31"/>
      <c r="H9" s="31"/>
    </row>
    <row r="10" spans="1:8" x14ac:dyDescent="0.2">
      <c r="A10" s="10" t="s">
        <v>66</v>
      </c>
      <c r="B10" s="6" t="s">
        <v>2</v>
      </c>
      <c r="C10" s="7">
        <f>C11</f>
        <v>207166045</v>
      </c>
      <c r="D10" s="7">
        <f>D11</f>
        <v>208602017</v>
      </c>
      <c r="E10" s="7">
        <f>E11</f>
        <v>215942507</v>
      </c>
      <c r="G10" s="31"/>
      <c r="H10" s="31"/>
    </row>
    <row r="11" spans="1:8" ht="25.5" x14ac:dyDescent="0.2">
      <c r="A11" s="11" t="s">
        <v>67</v>
      </c>
      <c r="B11" s="12" t="s">
        <v>68</v>
      </c>
      <c r="C11" s="7">
        <f>SUM(C12+C33+C37+C44+C50+C56+C60+C69+C77+C86+C132+C162+C177+C200)</f>
        <v>207166045</v>
      </c>
      <c r="D11" s="7">
        <f>SUM(D12+D33+D37+D44+D50+D56+D60+D69+D77+D86+D132+D158+D162+D177+D200)</f>
        <v>208602017</v>
      </c>
      <c r="E11" s="7">
        <f>SUM(E12+E33+E37+E44+E50+E56+E60+E69+E77+E86+E132+E158+E162+E177+E200)</f>
        <v>215942507</v>
      </c>
      <c r="G11" s="31"/>
      <c r="H11" s="31"/>
    </row>
    <row r="12" spans="1:8" x14ac:dyDescent="0.2">
      <c r="A12" s="13" t="s">
        <v>30</v>
      </c>
      <c r="B12" s="6" t="s">
        <v>3</v>
      </c>
      <c r="C12" s="7">
        <f>SUM(C13+C30)</f>
        <v>2276390</v>
      </c>
      <c r="D12" s="7">
        <f>SUM(D13+D27+D30)</f>
        <v>2215390</v>
      </c>
      <c r="E12" s="7">
        <f>SUM(E13+E27+E30)</f>
        <v>2110890</v>
      </c>
      <c r="G12" s="31"/>
      <c r="H12" s="31"/>
    </row>
    <row r="13" spans="1:8" x14ac:dyDescent="0.2">
      <c r="A13" s="14" t="s">
        <v>59</v>
      </c>
      <c r="B13" s="15" t="s">
        <v>86</v>
      </c>
      <c r="C13" s="7">
        <f>SUM(C14+C18+C23+C25)</f>
        <v>2266390</v>
      </c>
      <c r="D13" s="7">
        <f>SUM(D14+D18+D23+D25)</f>
        <v>2204390</v>
      </c>
      <c r="E13" s="7">
        <f>SUM(E14+E18+E23+E25)</f>
        <v>2110890</v>
      </c>
      <c r="G13" s="31"/>
      <c r="H13" s="31"/>
    </row>
    <row r="14" spans="1:8" x14ac:dyDescent="0.2">
      <c r="A14" s="16" t="s">
        <v>61</v>
      </c>
      <c r="B14" s="6" t="s">
        <v>4</v>
      </c>
      <c r="C14" s="7">
        <f>SUM(C15+C16+C17)</f>
        <v>1702500</v>
      </c>
      <c r="D14" s="7">
        <f>SUM(D15+D16+D17)</f>
        <v>1607500</v>
      </c>
      <c r="E14" s="7">
        <f>SUM(E15+E16+E17)</f>
        <v>1542500</v>
      </c>
      <c r="G14" s="31"/>
      <c r="H14" s="31"/>
    </row>
    <row r="15" spans="1:8" x14ac:dyDescent="0.2">
      <c r="A15" s="17">
        <v>311</v>
      </c>
      <c r="B15" s="6" t="s">
        <v>5</v>
      </c>
      <c r="C15" s="8" t="s">
        <v>31</v>
      </c>
      <c r="D15" s="29" t="s">
        <v>93</v>
      </c>
      <c r="E15" s="29" t="s">
        <v>100</v>
      </c>
      <c r="G15" s="31"/>
      <c r="H15" s="31"/>
    </row>
    <row r="16" spans="1:8" x14ac:dyDescent="0.2">
      <c r="A16" s="17">
        <v>312</v>
      </c>
      <c r="B16" s="6" t="s">
        <v>6</v>
      </c>
      <c r="C16" s="7">
        <v>57500</v>
      </c>
      <c r="D16" s="7">
        <v>57500</v>
      </c>
      <c r="E16" s="7">
        <v>62500</v>
      </c>
      <c r="G16" s="31"/>
      <c r="H16" s="31"/>
    </row>
    <row r="17" spans="1:8" x14ac:dyDescent="0.2">
      <c r="A17" s="17">
        <v>313</v>
      </c>
      <c r="B17" s="6" t="s">
        <v>7</v>
      </c>
      <c r="C17" s="7">
        <v>233000</v>
      </c>
      <c r="D17" s="30">
        <v>218000</v>
      </c>
      <c r="E17" s="30">
        <v>208000</v>
      </c>
      <c r="G17" s="31"/>
      <c r="H17" s="31"/>
    </row>
    <row r="18" spans="1:8" x14ac:dyDescent="0.2">
      <c r="A18" s="16" t="s">
        <v>69</v>
      </c>
      <c r="B18" s="6" t="s">
        <v>8</v>
      </c>
      <c r="C18" s="7">
        <f>SUM(C19+C20+C21+C22)</f>
        <v>534290</v>
      </c>
      <c r="D18" s="7">
        <f>SUM(D19+D20+D21+D22)</f>
        <v>567290</v>
      </c>
      <c r="E18" s="7">
        <f>SUM(E19+E20+E21+E22)</f>
        <v>544290</v>
      </c>
      <c r="G18" s="31"/>
      <c r="H18" s="31"/>
    </row>
    <row r="19" spans="1:8" x14ac:dyDescent="0.2">
      <c r="A19" s="17">
        <v>321</v>
      </c>
      <c r="B19" s="6" t="s">
        <v>9</v>
      </c>
      <c r="C19" s="7">
        <v>107840</v>
      </c>
      <c r="D19" s="7">
        <v>107840</v>
      </c>
      <c r="E19" s="7">
        <v>74840</v>
      </c>
      <c r="G19" s="31"/>
      <c r="H19" s="31"/>
    </row>
    <row r="20" spans="1:8" x14ac:dyDescent="0.2">
      <c r="A20" s="17">
        <v>322</v>
      </c>
      <c r="B20" s="6" t="s">
        <v>10</v>
      </c>
      <c r="C20" s="7">
        <v>65300</v>
      </c>
      <c r="D20" s="30">
        <v>98300</v>
      </c>
      <c r="E20" s="30">
        <v>103300</v>
      </c>
      <c r="G20" s="31"/>
      <c r="H20" s="31"/>
    </row>
    <row r="21" spans="1:8" x14ac:dyDescent="0.2">
      <c r="A21" s="17">
        <v>323</v>
      </c>
      <c r="B21" s="6" t="s">
        <v>11</v>
      </c>
      <c r="C21" s="7">
        <v>338650</v>
      </c>
      <c r="D21" s="7">
        <v>338650</v>
      </c>
      <c r="E21" s="7">
        <v>338650</v>
      </c>
      <c r="G21" s="31"/>
      <c r="H21" s="31"/>
    </row>
    <row r="22" spans="1:8" x14ac:dyDescent="0.2">
      <c r="A22" s="17">
        <v>329</v>
      </c>
      <c r="B22" s="6" t="s">
        <v>13</v>
      </c>
      <c r="C22" s="7">
        <v>22500</v>
      </c>
      <c r="D22" s="7">
        <v>22500</v>
      </c>
      <c r="E22" s="7">
        <v>27500</v>
      </c>
      <c r="G22" s="31"/>
      <c r="H22" s="31"/>
    </row>
    <row r="23" spans="1:8" x14ac:dyDescent="0.2">
      <c r="A23" s="16" t="s">
        <v>70</v>
      </c>
      <c r="B23" s="6" t="s">
        <v>14</v>
      </c>
      <c r="C23" s="7">
        <f>C24</f>
        <v>1600</v>
      </c>
      <c r="D23" s="7">
        <f>D24</f>
        <v>1600</v>
      </c>
      <c r="E23" s="7">
        <f>E24</f>
        <v>1600</v>
      </c>
      <c r="G23" s="31"/>
      <c r="H23" s="31"/>
    </row>
    <row r="24" spans="1:8" x14ac:dyDescent="0.2">
      <c r="A24" s="17">
        <v>343</v>
      </c>
      <c r="B24" s="6" t="s">
        <v>15</v>
      </c>
      <c r="C24" s="7">
        <v>1600</v>
      </c>
      <c r="D24" s="7">
        <v>1600</v>
      </c>
      <c r="E24" s="7">
        <v>1600</v>
      </c>
      <c r="G24" s="31"/>
      <c r="H24" s="31"/>
    </row>
    <row r="25" spans="1:8" x14ac:dyDescent="0.2">
      <c r="A25" s="16" t="s">
        <v>73</v>
      </c>
      <c r="B25" s="6" t="s">
        <v>18</v>
      </c>
      <c r="C25" s="7">
        <f>C26</f>
        <v>28000</v>
      </c>
      <c r="D25" s="7">
        <f>D26</f>
        <v>28000</v>
      </c>
      <c r="E25" s="7">
        <f>E26</f>
        <v>22500</v>
      </c>
      <c r="G25" s="31"/>
      <c r="H25" s="31"/>
    </row>
    <row r="26" spans="1:8" x14ac:dyDescent="0.2">
      <c r="A26" s="17">
        <v>422</v>
      </c>
      <c r="B26" s="6" t="s">
        <v>19</v>
      </c>
      <c r="C26" s="7">
        <v>28000</v>
      </c>
      <c r="D26" s="7">
        <v>28000</v>
      </c>
      <c r="E26" s="7">
        <v>22500</v>
      </c>
      <c r="G26" s="31"/>
      <c r="H26" s="31"/>
    </row>
    <row r="27" spans="1:8" x14ac:dyDescent="0.2">
      <c r="A27" s="14">
        <v>31</v>
      </c>
      <c r="B27" s="23" t="s">
        <v>1</v>
      </c>
      <c r="C27" s="7"/>
      <c r="D27" s="30">
        <f>D28</f>
        <v>1000</v>
      </c>
      <c r="E27" s="30"/>
      <c r="G27" s="31"/>
      <c r="H27" s="31"/>
    </row>
    <row r="28" spans="1:8" x14ac:dyDescent="0.2">
      <c r="A28" s="16" t="s">
        <v>69</v>
      </c>
      <c r="B28" s="6" t="s">
        <v>8</v>
      </c>
      <c r="C28" s="7"/>
      <c r="D28" s="7">
        <f>D29</f>
        <v>1000</v>
      </c>
      <c r="E28" s="7"/>
      <c r="G28" s="31"/>
      <c r="H28" s="31"/>
    </row>
    <row r="29" spans="1:8" x14ac:dyDescent="0.2">
      <c r="A29" s="17">
        <v>322</v>
      </c>
      <c r="B29" s="6" t="s">
        <v>10</v>
      </c>
      <c r="C29" s="7"/>
      <c r="D29" s="7">
        <v>1000</v>
      </c>
      <c r="E29" s="7"/>
      <c r="G29" s="31"/>
      <c r="H29" s="31"/>
    </row>
    <row r="30" spans="1:8" x14ac:dyDescent="0.2">
      <c r="A30" s="14" t="s">
        <v>63</v>
      </c>
      <c r="B30" s="15" t="s">
        <v>87</v>
      </c>
      <c r="C30" s="7">
        <f t="shared" ref="C30:D31" si="0">C31</f>
        <v>10000</v>
      </c>
      <c r="D30" s="7">
        <f t="shared" si="0"/>
        <v>10000</v>
      </c>
      <c r="E30" s="7"/>
      <c r="G30" s="31"/>
      <c r="H30" s="31"/>
    </row>
    <row r="31" spans="1:8" x14ac:dyDescent="0.2">
      <c r="A31" s="16" t="s">
        <v>69</v>
      </c>
      <c r="B31" s="15" t="s">
        <v>8</v>
      </c>
      <c r="C31" s="7">
        <f t="shared" si="0"/>
        <v>10000</v>
      </c>
      <c r="D31" s="7">
        <f t="shared" si="0"/>
        <v>10000</v>
      </c>
      <c r="E31" s="7"/>
      <c r="G31" s="31"/>
      <c r="H31" s="31"/>
    </row>
    <row r="32" spans="1:8" x14ac:dyDescent="0.2">
      <c r="A32" s="17">
        <v>321</v>
      </c>
      <c r="B32" s="6" t="s">
        <v>9</v>
      </c>
      <c r="C32" s="7">
        <v>10000</v>
      </c>
      <c r="D32" s="7">
        <v>10000</v>
      </c>
      <c r="E32" s="7"/>
      <c r="G32" s="31"/>
      <c r="H32" s="31"/>
    </row>
    <row r="33" spans="1:8" ht="25.5" x14ac:dyDescent="0.2">
      <c r="A33" s="19" t="s">
        <v>32</v>
      </c>
      <c r="B33" s="18" t="s">
        <v>74</v>
      </c>
      <c r="C33" s="8" t="str">
        <f t="shared" ref="C33:E35" si="1">C34</f>
        <v>50.427.587</v>
      </c>
      <c r="D33" s="28" t="str">
        <f t="shared" si="1"/>
        <v>52.005.805</v>
      </c>
      <c r="E33" s="28" t="str">
        <f t="shared" si="1"/>
        <v>60.982.217</v>
      </c>
      <c r="G33" s="31"/>
      <c r="H33" s="31"/>
    </row>
    <row r="34" spans="1:8" x14ac:dyDescent="0.2">
      <c r="A34" s="14" t="s">
        <v>62</v>
      </c>
      <c r="B34" s="15" t="s">
        <v>88</v>
      </c>
      <c r="C34" s="8" t="str">
        <f t="shared" si="1"/>
        <v>50.427.587</v>
      </c>
      <c r="D34" s="28" t="str">
        <f t="shared" si="1"/>
        <v>52.005.805</v>
      </c>
      <c r="E34" s="28" t="str">
        <f t="shared" si="1"/>
        <v>60.982.217</v>
      </c>
      <c r="G34" s="31"/>
      <c r="H34" s="31"/>
    </row>
    <row r="35" spans="1:8" x14ac:dyDescent="0.2">
      <c r="A35" s="16" t="s">
        <v>75</v>
      </c>
      <c r="B35" s="6" t="s">
        <v>17</v>
      </c>
      <c r="C35" s="8" t="str">
        <f t="shared" si="1"/>
        <v>50.427.587</v>
      </c>
      <c r="D35" s="28" t="str">
        <f t="shared" si="1"/>
        <v>52.005.805</v>
      </c>
      <c r="E35" s="28" t="str">
        <f t="shared" si="1"/>
        <v>60.982.217</v>
      </c>
      <c r="G35" s="31"/>
      <c r="H35" s="31"/>
    </row>
    <row r="36" spans="1:8" x14ac:dyDescent="0.2">
      <c r="A36" s="17">
        <v>381</v>
      </c>
      <c r="B36" s="6" t="s">
        <v>20</v>
      </c>
      <c r="C36" s="8" t="s">
        <v>33</v>
      </c>
      <c r="D36" s="29" t="s">
        <v>96</v>
      </c>
      <c r="E36" s="29" t="s">
        <v>101</v>
      </c>
      <c r="G36" s="31"/>
      <c r="H36" s="31"/>
    </row>
    <row r="37" spans="1:8" ht="38.25" x14ac:dyDescent="0.2">
      <c r="A37" s="19" t="s">
        <v>34</v>
      </c>
      <c r="B37" s="18" t="s">
        <v>76</v>
      </c>
      <c r="C37" s="7">
        <f t="shared" ref="C37:E38" si="2">C38</f>
        <v>201500</v>
      </c>
      <c r="D37" s="7">
        <f t="shared" si="2"/>
        <v>201500</v>
      </c>
      <c r="E37" s="7">
        <f t="shared" si="2"/>
        <v>351500</v>
      </c>
      <c r="G37" s="31"/>
      <c r="H37" s="31"/>
    </row>
    <row r="38" spans="1:8" x14ac:dyDescent="0.2">
      <c r="A38" s="14" t="s">
        <v>59</v>
      </c>
      <c r="B38" s="15" t="s">
        <v>86</v>
      </c>
      <c r="C38" s="7">
        <f t="shared" si="2"/>
        <v>201500</v>
      </c>
      <c r="D38" s="7">
        <f t="shared" si="2"/>
        <v>201500</v>
      </c>
      <c r="E38" s="7">
        <f t="shared" si="2"/>
        <v>351500</v>
      </c>
      <c r="G38" s="31"/>
      <c r="H38" s="31"/>
    </row>
    <row r="39" spans="1:8" x14ac:dyDescent="0.2">
      <c r="A39" s="16" t="s">
        <v>69</v>
      </c>
      <c r="B39" s="15" t="s">
        <v>8</v>
      </c>
      <c r="C39" s="7">
        <f>SUM(C41+C42+C43)</f>
        <v>201500</v>
      </c>
      <c r="D39" s="7">
        <f>SUM(D41+D42+D43)</f>
        <v>201500</v>
      </c>
      <c r="E39" s="7">
        <f>SUM(E40+E41+E42+E43)</f>
        <v>351500</v>
      </c>
      <c r="G39" s="31"/>
      <c r="H39" s="31"/>
    </row>
    <row r="40" spans="1:8" x14ac:dyDescent="0.2">
      <c r="A40" s="17">
        <v>321</v>
      </c>
      <c r="B40" s="6" t="s">
        <v>9</v>
      </c>
      <c r="C40" s="7"/>
      <c r="D40" s="7"/>
      <c r="E40" s="7">
        <v>25000</v>
      </c>
      <c r="G40" s="31"/>
      <c r="H40" s="31"/>
    </row>
    <row r="41" spans="1:8" x14ac:dyDescent="0.2">
      <c r="A41" s="17">
        <v>323</v>
      </c>
      <c r="B41" s="6" t="s">
        <v>11</v>
      </c>
      <c r="C41" s="7">
        <v>190000</v>
      </c>
      <c r="D41" s="7">
        <v>190000</v>
      </c>
      <c r="E41" s="7">
        <v>190000</v>
      </c>
      <c r="G41" s="31"/>
      <c r="H41" s="31"/>
    </row>
    <row r="42" spans="1:8" x14ac:dyDescent="0.2">
      <c r="A42" s="17">
        <v>324</v>
      </c>
      <c r="B42" s="6" t="s">
        <v>12</v>
      </c>
      <c r="C42" s="7">
        <v>1000</v>
      </c>
      <c r="D42" s="7">
        <v>1000</v>
      </c>
      <c r="E42" s="7">
        <v>76000</v>
      </c>
      <c r="G42" s="31"/>
      <c r="H42" s="31"/>
    </row>
    <row r="43" spans="1:8" x14ac:dyDescent="0.2">
      <c r="A43" s="17">
        <v>329</v>
      </c>
      <c r="B43" s="6" t="s">
        <v>13</v>
      </c>
      <c r="C43" s="7">
        <v>10500</v>
      </c>
      <c r="D43" s="7">
        <v>10500</v>
      </c>
      <c r="E43" s="7">
        <v>60500</v>
      </c>
      <c r="G43" s="31"/>
      <c r="H43" s="31"/>
    </row>
    <row r="44" spans="1:8" x14ac:dyDescent="0.2">
      <c r="A44" s="13" t="s">
        <v>35</v>
      </c>
      <c r="B44" s="6" t="s">
        <v>36</v>
      </c>
      <c r="C44" s="7">
        <f t="shared" ref="C44:E45" si="3">C45</f>
        <v>39000</v>
      </c>
      <c r="D44" s="7">
        <f t="shared" si="3"/>
        <v>39000</v>
      </c>
      <c r="E44" s="7">
        <f t="shared" si="3"/>
        <v>48000</v>
      </c>
      <c r="G44" s="31"/>
      <c r="H44" s="31"/>
    </row>
    <row r="45" spans="1:8" x14ac:dyDescent="0.2">
      <c r="A45" s="14" t="s">
        <v>59</v>
      </c>
      <c r="B45" s="15" t="s">
        <v>86</v>
      </c>
      <c r="C45" s="7">
        <f t="shared" si="3"/>
        <v>39000</v>
      </c>
      <c r="D45" s="7">
        <f t="shared" si="3"/>
        <v>39000</v>
      </c>
      <c r="E45" s="7">
        <f t="shared" si="3"/>
        <v>48000</v>
      </c>
      <c r="G45" s="31"/>
      <c r="H45" s="31"/>
    </row>
    <row r="46" spans="1:8" x14ac:dyDescent="0.2">
      <c r="A46" s="16" t="s">
        <v>69</v>
      </c>
      <c r="B46" s="15" t="s">
        <v>8</v>
      </c>
      <c r="C46" s="7">
        <f>SUM(C47+C48+C49)</f>
        <v>39000</v>
      </c>
      <c r="D46" s="7">
        <f>SUM(D47+D48+D49)</f>
        <v>39000</v>
      </c>
      <c r="E46" s="7">
        <f>SUM(E47+E48+E49)</f>
        <v>48000</v>
      </c>
      <c r="G46" s="31"/>
      <c r="H46" s="31"/>
    </row>
    <row r="47" spans="1:8" x14ac:dyDescent="0.2">
      <c r="A47" s="17">
        <v>323</v>
      </c>
      <c r="B47" s="6" t="s">
        <v>11</v>
      </c>
      <c r="C47" s="7">
        <v>23000</v>
      </c>
      <c r="D47" s="7">
        <v>23000</v>
      </c>
      <c r="E47" s="7">
        <v>29000</v>
      </c>
      <c r="G47" s="31"/>
      <c r="H47" s="31"/>
    </row>
    <row r="48" spans="1:8" x14ac:dyDescent="0.2">
      <c r="A48" s="17">
        <v>324</v>
      </c>
      <c r="B48" s="6" t="s">
        <v>12</v>
      </c>
      <c r="C48" s="7">
        <v>10000</v>
      </c>
      <c r="D48" s="7">
        <v>10000</v>
      </c>
      <c r="E48" s="7">
        <v>10000</v>
      </c>
      <c r="G48" s="31"/>
      <c r="H48" s="31"/>
    </row>
    <row r="49" spans="1:8" x14ac:dyDescent="0.2">
      <c r="A49" s="17">
        <v>329</v>
      </c>
      <c r="B49" s="6" t="s">
        <v>13</v>
      </c>
      <c r="C49" s="7">
        <v>6000</v>
      </c>
      <c r="D49" s="7">
        <v>6000</v>
      </c>
      <c r="E49" s="7">
        <v>9000</v>
      </c>
      <c r="G49" s="31"/>
      <c r="H49" s="31"/>
    </row>
    <row r="50" spans="1:8" ht="25.5" x14ac:dyDescent="0.2">
      <c r="A50" s="19" t="s">
        <v>37</v>
      </c>
      <c r="B50" s="12" t="s">
        <v>77</v>
      </c>
      <c r="C50" s="7">
        <f t="shared" ref="C50:E51" si="4">C51</f>
        <v>16500</v>
      </c>
      <c r="D50" s="7">
        <f t="shared" si="4"/>
        <v>16500</v>
      </c>
      <c r="E50" s="7">
        <f t="shared" si="4"/>
        <v>18500</v>
      </c>
      <c r="G50" s="31"/>
      <c r="H50" s="31"/>
    </row>
    <row r="51" spans="1:8" x14ac:dyDescent="0.2">
      <c r="A51" s="14" t="s">
        <v>59</v>
      </c>
      <c r="B51" s="15" t="s">
        <v>86</v>
      </c>
      <c r="C51" s="7">
        <f t="shared" si="4"/>
        <v>16500</v>
      </c>
      <c r="D51" s="7">
        <f t="shared" si="4"/>
        <v>16500</v>
      </c>
      <c r="E51" s="7">
        <f t="shared" si="4"/>
        <v>18500</v>
      </c>
      <c r="G51" s="31"/>
      <c r="H51" s="31"/>
    </row>
    <row r="52" spans="1:8" x14ac:dyDescent="0.2">
      <c r="A52" s="16" t="s">
        <v>69</v>
      </c>
      <c r="B52" s="15" t="s">
        <v>8</v>
      </c>
      <c r="C52" s="7">
        <f>C53+C54+C55</f>
        <v>16500</v>
      </c>
      <c r="D52" s="7">
        <f>D53+D54+D55</f>
        <v>16500</v>
      </c>
      <c r="E52" s="7">
        <f>E53+E54+E55</f>
        <v>18500</v>
      </c>
      <c r="G52" s="31"/>
      <c r="H52" s="31"/>
    </row>
    <row r="53" spans="1:8" x14ac:dyDescent="0.2">
      <c r="A53" s="17">
        <v>323</v>
      </c>
      <c r="B53" s="6" t="s">
        <v>11</v>
      </c>
      <c r="C53" s="7">
        <v>10000</v>
      </c>
      <c r="D53" s="7">
        <v>10000</v>
      </c>
      <c r="E53" s="7">
        <v>7000</v>
      </c>
      <c r="G53" s="31"/>
      <c r="H53" s="31"/>
    </row>
    <row r="54" spans="1:8" x14ac:dyDescent="0.2">
      <c r="A54" s="17">
        <v>324</v>
      </c>
      <c r="B54" s="6" t="s">
        <v>12</v>
      </c>
      <c r="C54" s="7">
        <v>1000</v>
      </c>
      <c r="D54" s="7">
        <v>1000</v>
      </c>
      <c r="E54" s="7">
        <v>1000</v>
      </c>
      <c r="G54" s="31"/>
      <c r="H54" s="31"/>
    </row>
    <row r="55" spans="1:8" x14ac:dyDescent="0.2">
      <c r="A55" s="17">
        <v>329</v>
      </c>
      <c r="B55" s="6" t="s">
        <v>13</v>
      </c>
      <c r="C55" s="7">
        <v>5500</v>
      </c>
      <c r="D55" s="7">
        <v>5500</v>
      </c>
      <c r="E55" s="7">
        <v>10500</v>
      </c>
      <c r="G55" s="31"/>
      <c r="H55" s="31"/>
    </row>
    <row r="56" spans="1:8" ht="25.5" x14ac:dyDescent="0.2">
      <c r="A56" s="19" t="s">
        <v>38</v>
      </c>
      <c r="B56" s="12" t="s">
        <v>78</v>
      </c>
      <c r="C56" s="7" t="str">
        <f t="shared" ref="C56:E58" si="5">C57</f>
        <v>7.302.908</v>
      </c>
      <c r="D56" s="7" t="str">
        <f t="shared" si="5"/>
        <v>7.528.494</v>
      </c>
      <c r="E56" s="7" t="str">
        <f t="shared" si="5"/>
        <v>8.827.942</v>
      </c>
      <c r="G56" s="31"/>
      <c r="H56" s="31"/>
    </row>
    <row r="57" spans="1:8" x14ac:dyDescent="0.2">
      <c r="A57" s="14" t="s">
        <v>62</v>
      </c>
      <c r="B57" s="15" t="s">
        <v>88</v>
      </c>
      <c r="C57" s="8" t="str">
        <f t="shared" si="5"/>
        <v>7.302.908</v>
      </c>
      <c r="D57" s="28" t="str">
        <f t="shared" si="5"/>
        <v>7.528.494</v>
      </c>
      <c r="E57" s="28" t="str">
        <f t="shared" si="5"/>
        <v>8.827.942</v>
      </c>
      <c r="G57" s="31"/>
      <c r="H57" s="31"/>
    </row>
    <row r="58" spans="1:8" x14ac:dyDescent="0.2">
      <c r="A58" s="16" t="s">
        <v>75</v>
      </c>
      <c r="B58" s="15" t="s">
        <v>17</v>
      </c>
      <c r="C58" s="8" t="str">
        <f t="shared" si="5"/>
        <v>7.302.908</v>
      </c>
      <c r="D58" s="28" t="str">
        <f t="shared" si="5"/>
        <v>7.528.494</v>
      </c>
      <c r="E58" s="28" t="str">
        <f t="shared" si="5"/>
        <v>8.827.942</v>
      </c>
      <c r="G58" s="31"/>
      <c r="H58" s="31"/>
    </row>
    <row r="59" spans="1:8" x14ac:dyDescent="0.2">
      <c r="A59" s="17">
        <v>381</v>
      </c>
      <c r="B59" s="6" t="s">
        <v>20</v>
      </c>
      <c r="C59" s="8" t="s">
        <v>39</v>
      </c>
      <c r="D59" s="29" t="s">
        <v>97</v>
      </c>
      <c r="E59" s="29" t="s">
        <v>102</v>
      </c>
      <c r="G59" s="31"/>
      <c r="H59" s="31"/>
    </row>
    <row r="60" spans="1:8" ht="25.5" x14ac:dyDescent="0.2">
      <c r="A60" s="19" t="s">
        <v>40</v>
      </c>
      <c r="B60" s="18" t="s">
        <v>79</v>
      </c>
      <c r="C60" s="7">
        <f>C61</f>
        <v>30500</v>
      </c>
      <c r="D60" s="7">
        <f>D61</f>
        <v>29500</v>
      </c>
      <c r="E60" s="7">
        <f>E61</f>
        <v>10500</v>
      </c>
      <c r="G60" s="31"/>
      <c r="H60" s="31"/>
    </row>
    <row r="61" spans="1:8" x14ac:dyDescent="0.2">
      <c r="A61" s="14" t="s">
        <v>59</v>
      </c>
      <c r="B61" s="15" t="s">
        <v>86</v>
      </c>
      <c r="C61" s="7">
        <f>C62+C67</f>
        <v>30500</v>
      </c>
      <c r="D61" s="7">
        <f>D62+D67</f>
        <v>29500</v>
      </c>
      <c r="E61" s="7">
        <f>E62+E67</f>
        <v>10500</v>
      </c>
      <c r="G61" s="31"/>
      <c r="H61" s="31"/>
    </row>
    <row r="62" spans="1:8" x14ac:dyDescent="0.2">
      <c r="A62" s="16" t="s">
        <v>69</v>
      </c>
      <c r="B62" s="15" t="s">
        <v>8</v>
      </c>
      <c r="C62" s="7">
        <f>SUM(C63+C64+C65+C66)</f>
        <v>30380</v>
      </c>
      <c r="D62" s="7">
        <f>SUM(D63+D64+D65+D66)</f>
        <v>29380</v>
      </c>
      <c r="E62" s="7">
        <f>SUM(E63+E64+E65+E66)</f>
        <v>10380</v>
      </c>
      <c r="G62" s="31"/>
      <c r="H62" s="31"/>
    </row>
    <row r="63" spans="1:8" x14ac:dyDescent="0.2">
      <c r="A63" s="17">
        <v>321</v>
      </c>
      <c r="B63" s="6" t="s">
        <v>9</v>
      </c>
      <c r="C63" s="7">
        <v>15000</v>
      </c>
      <c r="D63" s="7">
        <v>15000</v>
      </c>
      <c r="E63" s="7"/>
      <c r="G63" s="31"/>
      <c r="H63" s="31"/>
    </row>
    <row r="64" spans="1:8" x14ac:dyDescent="0.2">
      <c r="A64" s="17">
        <v>323</v>
      </c>
      <c r="B64" s="6" t="s">
        <v>11</v>
      </c>
      <c r="C64" s="7">
        <v>9000</v>
      </c>
      <c r="D64" s="30">
        <v>8000</v>
      </c>
      <c r="E64" s="30">
        <v>5000</v>
      </c>
      <c r="G64" s="31"/>
      <c r="H64" s="31"/>
    </row>
    <row r="65" spans="1:8" x14ac:dyDescent="0.2">
      <c r="A65" s="17">
        <v>324</v>
      </c>
      <c r="B65" s="6" t="s">
        <v>12</v>
      </c>
      <c r="C65" s="7">
        <v>1000</v>
      </c>
      <c r="D65" s="7">
        <v>1000</v>
      </c>
      <c r="E65" s="7"/>
      <c r="G65" s="31"/>
      <c r="H65" s="31"/>
    </row>
    <row r="66" spans="1:8" x14ac:dyDescent="0.2">
      <c r="A66" s="17">
        <v>329</v>
      </c>
      <c r="B66" s="6" t="s">
        <v>13</v>
      </c>
      <c r="C66" s="7">
        <v>5380</v>
      </c>
      <c r="D66" s="7">
        <v>5380</v>
      </c>
      <c r="E66" s="7">
        <v>5380</v>
      </c>
      <c r="G66" s="31"/>
      <c r="H66" s="31"/>
    </row>
    <row r="67" spans="1:8" x14ac:dyDescent="0.2">
      <c r="A67" s="16" t="s">
        <v>70</v>
      </c>
      <c r="B67" s="6" t="s">
        <v>14</v>
      </c>
      <c r="C67" s="17">
        <f>C68</f>
        <v>120</v>
      </c>
      <c r="D67" s="17">
        <f>D68</f>
        <v>120</v>
      </c>
      <c r="E67" s="17">
        <f>E68</f>
        <v>120</v>
      </c>
      <c r="G67" s="31"/>
      <c r="H67" s="31"/>
    </row>
    <row r="68" spans="1:8" x14ac:dyDescent="0.2">
      <c r="A68" s="17">
        <v>343</v>
      </c>
      <c r="B68" s="6" t="s">
        <v>15</v>
      </c>
      <c r="C68" s="17">
        <v>120</v>
      </c>
      <c r="D68" s="17">
        <v>120</v>
      </c>
      <c r="E68" s="17">
        <v>120</v>
      </c>
      <c r="G68" s="31"/>
      <c r="H68" s="31"/>
    </row>
    <row r="69" spans="1:8" x14ac:dyDescent="0.2">
      <c r="A69" s="8" t="s">
        <v>41</v>
      </c>
      <c r="B69" s="6" t="s">
        <v>42</v>
      </c>
      <c r="C69" s="7">
        <f>C70</f>
        <v>174500</v>
      </c>
      <c r="D69" s="7">
        <f>D70</f>
        <v>174500</v>
      </c>
      <c r="E69" s="7">
        <f>E70</f>
        <v>136250</v>
      </c>
      <c r="G69" s="31"/>
      <c r="H69" s="31"/>
    </row>
    <row r="70" spans="1:8" x14ac:dyDescent="0.2">
      <c r="A70" s="14" t="s">
        <v>59</v>
      </c>
      <c r="B70" s="21" t="s">
        <v>86</v>
      </c>
      <c r="C70" s="7">
        <f>SUM(C71+C75)</f>
        <v>174500</v>
      </c>
      <c r="D70" s="7">
        <f>SUM(D71+D75)</f>
        <v>174500</v>
      </c>
      <c r="E70" s="7">
        <f>SUM(E71+E75)</f>
        <v>136250</v>
      </c>
      <c r="G70" s="31"/>
      <c r="H70" s="31"/>
    </row>
    <row r="71" spans="1:8" x14ac:dyDescent="0.2">
      <c r="A71" s="16" t="s">
        <v>69</v>
      </c>
      <c r="B71" s="15" t="s">
        <v>8</v>
      </c>
      <c r="C71" s="7">
        <f>SUM(C72+C73+C74)</f>
        <v>84500</v>
      </c>
      <c r="D71" s="7">
        <f>SUM(D72+D73+D74)</f>
        <v>84500</v>
      </c>
      <c r="E71" s="7">
        <f>SUM(E72+E73+E74)</f>
        <v>46250</v>
      </c>
      <c r="G71" s="31"/>
      <c r="H71" s="31"/>
    </row>
    <row r="72" spans="1:8" x14ac:dyDescent="0.2">
      <c r="A72" s="17">
        <v>323</v>
      </c>
      <c r="B72" s="6" t="s">
        <v>11</v>
      </c>
      <c r="C72" s="7">
        <v>78000</v>
      </c>
      <c r="D72" s="7">
        <v>78000</v>
      </c>
      <c r="E72" s="7">
        <v>41250</v>
      </c>
      <c r="G72" s="31"/>
      <c r="H72" s="31"/>
    </row>
    <row r="73" spans="1:8" x14ac:dyDescent="0.2">
      <c r="A73" s="17">
        <v>324</v>
      </c>
      <c r="B73" s="6" t="s">
        <v>12</v>
      </c>
      <c r="C73" s="7">
        <v>1000</v>
      </c>
      <c r="D73" s="7">
        <v>1000</v>
      </c>
      <c r="E73" s="7"/>
      <c r="G73" s="31"/>
      <c r="H73" s="31"/>
    </row>
    <row r="74" spans="1:8" x14ac:dyDescent="0.2">
      <c r="A74" s="17">
        <v>329</v>
      </c>
      <c r="B74" s="6" t="s">
        <v>13</v>
      </c>
      <c r="C74" s="7">
        <v>5500</v>
      </c>
      <c r="D74" s="7">
        <v>5500</v>
      </c>
      <c r="E74" s="7">
        <v>5000</v>
      </c>
      <c r="G74" s="31"/>
      <c r="H74" s="31"/>
    </row>
    <row r="75" spans="1:8" x14ac:dyDescent="0.2">
      <c r="A75" s="16" t="s">
        <v>75</v>
      </c>
      <c r="B75" s="6" t="s">
        <v>17</v>
      </c>
      <c r="C75" s="7">
        <f>C76</f>
        <v>90000</v>
      </c>
      <c r="D75" s="7">
        <f>D76</f>
        <v>90000</v>
      </c>
      <c r="E75" s="7">
        <f>E76</f>
        <v>90000</v>
      </c>
      <c r="G75" s="31"/>
      <c r="H75" s="31"/>
    </row>
    <row r="76" spans="1:8" x14ac:dyDescent="0.2">
      <c r="A76" s="17">
        <v>381</v>
      </c>
      <c r="B76" s="6" t="s">
        <v>20</v>
      </c>
      <c r="C76" s="7">
        <v>90000</v>
      </c>
      <c r="D76" s="7">
        <v>90000</v>
      </c>
      <c r="E76" s="7">
        <v>90000</v>
      </c>
      <c r="G76" s="31"/>
      <c r="H76" s="31"/>
    </row>
    <row r="77" spans="1:8" x14ac:dyDescent="0.2">
      <c r="A77" s="13" t="s">
        <v>43</v>
      </c>
      <c r="B77" s="6" t="s">
        <v>44</v>
      </c>
      <c r="C77" s="7">
        <f>C78</f>
        <v>222620</v>
      </c>
      <c r="D77" s="7">
        <f>D78</f>
        <v>225920</v>
      </c>
      <c r="E77" s="7">
        <f>E78</f>
        <v>203500</v>
      </c>
      <c r="G77" s="31"/>
      <c r="H77" s="31"/>
    </row>
    <row r="78" spans="1:8" x14ac:dyDescent="0.2">
      <c r="A78" s="14" t="s">
        <v>59</v>
      </c>
      <c r="B78" s="15" t="s">
        <v>86</v>
      </c>
      <c r="C78" s="7">
        <f>SUM(C79+C84)</f>
        <v>222620</v>
      </c>
      <c r="D78" s="7">
        <f>SUM(D79+D84)</f>
        <v>225920</v>
      </c>
      <c r="E78" s="7">
        <f>SUM(E79+E84)</f>
        <v>203500</v>
      </c>
      <c r="G78" s="31"/>
      <c r="H78" s="31"/>
    </row>
    <row r="79" spans="1:8" x14ac:dyDescent="0.2">
      <c r="A79" s="16" t="s">
        <v>69</v>
      </c>
      <c r="B79" s="15" t="s">
        <v>8</v>
      </c>
      <c r="C79" s="7">
        <f>SUM(C80+C81+C82+C83)</f>
        <v>222500</v>
      </c>
      <c r="D79" s="7">
        <f>SUM(D80+D81+D82+D83)</f>
        <v>225800</v>
      </c>
      <c r="E79" s="7">
        <f>SUM(E80+E81+E82+E83)</f>
        <v>203380</v>
      </c>
      <c r="G79" s="31"/>
      <c r="H79" s="31"/>
    </row>
    <row r="80" spans="1:8" x14ac:dyDescent="0.2">
      <c r="A80" s="17">
        <v>321</v>
      </c>
      <c r="B80" s="6" t="s">
        <v>9</v>
      </c>
      <c r="C80" s="7">
        <v>10000</v>
      </c>
      <c r="D80" s="7">
        <v>10000</v>
      </c>
      <c r="E80" s="7">
        <v>20000</v>
      </c>
      <c r="G80" s="31"/>
      <c r="H80" s="31"/>
    </row>
    <row r="81" spans="1:8" x14ac:dyDescent="0.2">
      <c r="A81" s="17">
        <v>323</v>
      </c>
      <c r="B81" s="6" t="s">
        <v>11</v>
      </c>
      <c r="C81" s="7">
        <v>31000</v>
      </c>
      <c r="D81" s="7">
        <v>31000</v>
      </c>
      <c r="E81" s="7">
        <v>10080</v>
      </c>
      <c r="G81" s="31"/>
      <c r="H81" s="31"/>
    </row>
    <row r="82" spans="1:8" x14ac:dyDescent="0.2">
      <c r="A82" s="17">
        <v>324</v>
      </c>
      <c r="B82" s="6" t="s">
        <v>12</v>
      </c>
      <c r="C82" s="7">
        <v>1000</v>
      </c>
      <c r="D82" s="7">
        <v>1000</v>
      </c>
      <c r="E82" s="7"/>
      <c r="G82" s="31"/>
      <c r="H82" s="31"/>
    </row>
    <row r="83" spans="1:8" x14ac:dyDescent="0.2">
      <c r="A83" s="17">
        <v>329</v>
      </c>
      <c r="B83" s="6" t="s">
        <v>13</v>
      </c>
      <c r="C83" s="7">
        <v>180500</v>
      </c>
      <c r="D83" s="30">
        <v>183800</v>
      </c>
      <c r="E83" s="30">
        <v>173300</v>
      </c>
      <c r="G83" s="31"/>
      <c r="H83" s="31"/>
    </row>
    <row r="84" spans="1:8" x14ac:dyDescent="0.2">
      <c r="A84" s="16" t="s">
        <v>70</v>
      </c>
      <c r="B84" s="6" t="s">
        <v>14</v>
      </c>
      <c r="C84" s="17">
        <f>C85</f>
        <v>120</v>
      </c>
      <c r="D84" s="17">
        <f>D85</f>
        <v>120</v>
      </c>
      <c r="E84" s="17">
        <f>E85</f>
        <v>120</v>
      </c>
      <c r="G84" s="31"/>
      <c r="H84" s="31"/>
    </row>
    <row r="85" spans="1:8" x14ac:dyDescent="0.2">
      <c r="A85" s="17">
        <v>343</v>
      </c>
      <c r="B85" s="6" t="s">
        <v>15</v>
      </c>
      <c r="C85" s="17">
        <v>120</v>
      </c>
      <c r="D85" s="17">
        <v>120</v>
      </c>
      <c r="E85" s="17">
        <v>120</v>
      </c>
      <c r="G85" s="31"/>
      <c r="H85" s="31"/>
    </row>
    <row r="86" spans="1:8" ht="25.5" x14ac:dyDescent="0.2">
      <c r="A86" s="19" t="s">
        <v>45</v>
      </c>
      <c r="B86" s="18" t="s">
        <v>80</v>
      </c>
      <c r="C86" s="7">
        <f>SUM(C90+C111)</f>
        <v>143139840</v>
      </c>
      <c r="D86" s="7">
        <f>SUM(D90+D111)</f>
        <v>142826340</v>
      </c>
      <c r="E86" s="7">
        <f>SUM(E87+E90+E111)</f>
        <v>141376540</v>
      </c>
      <c r="G86" s="31"/>
      <c r="H86" s="31"/>
    </row>
    <row r="87" spans="1:8" x14ac:dyDescent="0.2">
      <c r="A87" s="14" t="s">
        <v>59</v>
      </c>
      <c r="B87" s="15" t="s">
        <v>86</v>
      </c>
      <c r="C87" s="7"/>
      <c r="D87" s="7"/>
      <c r="E87" s="7">
        <f>E88</f>
        <v>463000</v>
      </c>
      <c r="G87" s="31"/>
      <c r="H87" s="31"/>
    </row>
    <row r="88" spans="1:8" x14ac:dyDescent="0.2">
      <c r="A88" s="16" t="s">
        <v>75</v>
      </c>
      <c r="B88" s="6" t="s">
        <v>17</v>
      </c>
      <c r="C88" s="7"/>
      <c r="D88" s="7"/>
      <c r="E88" s="7">
        <f>E89</f>
        <v>463000</v>
      </c>
      <c r="G88" s="31"/>
      <c r="H88" s="31"/>
    </row>
    <row r="89" spans="1:8" x14ac:dyDescent="0.2">
      <c r="A89" s="17">
        <v>381</v>
      </c>
      <c r="B89" s="6" t="s">
        <v>20</v>
      </c>
      <c r="C89" s="7"/>
      <c r="D89" s="7"/>
      <c r="E89" s="7">
        <v>463000</v>
      </c>
      <c r="G89" s="31"/>
      <c r="H89" s="31"/>
    </row>
    <row r="90" spans="1:8" x14ac:dyDescent="0.2">
      <c r="A90" s="14" t="s">
        <v>60</v>
      </c>
      <c r="B90" s="15" t="s">
        <v>89</v>
      </c>
      <c r="C90" s="7">
        <f>SUM(C91+C95+C101+C103+C105+C108)</f>
        <v>21478326</v>
      </c>
      <c r="D90" s="7">
        <f>SUM(D91+D95+D101+D103+D105+D108)</f>
        <v>21433826</v>
      </c>
      <c r="E90" s="7">
        <f>SUM(E91+E95+E101+E103+E105+E108)</f>
        <v>21165006</v>
      </c>
      <c r="G90" s="31"/>
      <c r="H90" s="31"/>
    </row>
    <row r="91" spans="1:8" x14ac:dyDescent="0.2">
      <c r="A91" s="16" t="s">
        <v>61</v>
      </c>
      <c r="B91" s="15" t="s">
        <v>4</v>
      </c>
      <c r="C91" s="7">
        <f>SUM(C92+C93+C94)</f>
        <v>546320</v>
      </c>
      <c r="D91" s="7">
        <f>SUM(D92+D93+D94)</f>
        <v>493320</v>
      </c>
      <c r="E91" s="7">
        <f>SUM(E92+E93+E94)</f>
        <v>422320</v>
      </c>
      <c r="G91" s="31"/>
      <c r="H91" s="31"/>
    </row>
    <row r="92" spans="1:8" x14ac:dyDescent="0.2">
      <c r="A92" s="17">
        <v>311</v>
      </c>
      <c r="B92" s="6" t="s">
        <v>5</v>
      </c>
      <c r="C92" s="7">
        <v>457600</v>
      </c>
      <c r="D92" s="30">
        <v>412600</v>
      </c>
      <c r="E92" s="30">
        <v>340600</v>
      </c>
      <c r="G92" s="31"/>
      <c r="H92" s="31"/>
    </row>
    <row r="93" spans="1:8" x14ac:dyDescent="0.2">
      <c r="A93" s="17">
        <v>312</v>
      </c>
      <c r="B93" s="6" t="s">
        <v>6</v>
      </c>
      <c r="C93" s="7">
        <v>12720</v>
      </c>
      <c r="D93" s="7">
        <v>12720</v>
      </c>
      <c r="E93" s="7">
        <v>17720</v>
      </c>
      <c r="G93" s="31"/>
      <c r="H93" s="31"/>
    </row>
    <row r="94" spans="1:8" x14ac:dyDescent="0.2">
      <c r="A94" s="17">
        <v>313</v>
      </c>
      <c r="B94" s="6" t="s">
        <v>7</v>
      </c>
      <c r="C94" s="7">
        <v>76000</v>
      </c>
      <c r="D94" s="30">
        <v>68000</v>
      </c>
      <c r="E94" s="30">
        <v>64000</v>
      </c>
      <c r="G94" s="31"/>
      <c r="H94" s="31"/>
    </row>
    <row r="95" spans="1:8" x14ac:dyDescent="0.2">
      <c r="A95" s="16" t="s">
        <v>69</v>
      </c>
      <c r="B95" s="6" t="s">
        <v>8</v>
      </c>
      <c r="C95" s="7">
        <f>SUM(C96+C97+C98+C99+C100)</f>
        <v>119788</v>
      </c>
      <c r="D95" s="7">
        <f>SUM(D96+D97+D98+D99+D100)</f>
        <v>128288</v>
      </c>
      <c r="E95" s="7">
        <f>SUM(E96+E97+E98+E99+E100)</f>
        <v>81968</v>
      </c>
      <c r="G95" s="31"/>
      <c r="H95" s="31"/>
    </row>
    <row r="96" spans="1:8" x14ac:dyDescent="0.2">
      <c r="A96" s="17">
        <v>321</v>
      </c>
      <c r="B96" s="6" t="s">
        <v>9</v>
      </c>
      <c r="C96" s="7">
        <v>38913</v>
      </c>
      <c r="D96" s="7">
        <v>38913</v>
      </c>
      <c r="E96" s="7">
        <v>29313</v>
      </c>
      <c r="G96" s="31"/>
      <c r="H96" s="31"/>
    </row>
    <row r="97" spans="1:8" x14ac:dyDescent="0.2">
      <c r="A97" s="17">
        <v>322</v>
      </c>
      <c r="B97" s="6" t="s">
        <v>10</v>
      </c>
      <c r="C97" s="7">
        <v>16800</v>
      </c>
      <c r="D97" s="30">
        <v>25300</v>
      </c>
      <c r="E97" s="30">
        <v>25300</v>
      </c>
      <c r="G97" s="31"/>
      <c r="H97" s="31"/>
    </row>
    <row r="98" spans="1:8" x14ac:dyDescent="0.2">
      <c r="A98" s="17">
        <v>323</v>
      </c>
      <c r="B98" s="6" t="s">
        <v>11</v>
      </c>
      <c r="C98" s="7">
        <v>56500</v>
      </c>
      <c r="D98" s="7">
        <v>56500</v>
      </c>
      <c r="E98" s="7">
        <v>23485</v>
      </c>
      <c r="G98" s="31"/>
      <c r="H98" s="31"/>
    </row>
    <row r="99" spans="1:8" x14ac:dyDescent="0.2">
      <c r="A99" s="17">
        <v>324</v>
      </c>
      <c r="B99" s="6" t="s">
        <v>12</v>
      </c>
      <c r="C99" s="7">
        <v>1500</v>
      </c>
      <c r="D99" s="7">
        <v>1500</v>
      </c>
      <c r="E99" s="7"/>
      <c r="G99" s="31"/>
      <c r="H99" s="31"/>
    </row>
    <row r="100" spans="1:8" x14ac:dyDescent="0.2">
      <c r="A100" s="17">
        <v>329</v>
      </c>
      <c r="B100" s="6" t="s">
        <v>13</v>
      </c>
      <c r="C100" s="7">
        <v>6075</v>
      </c>
      <c r="D100" s="7">
        <v>6075</v>
      </c>
      <c r="E100" s="7">
        <v>3870</v>
      </c>
      <c r="G100" s="31"/>
      <c r="H100" s="31"/>
    </row>
    <row r="101" spans="1:8" x14ac:dyDescent="0.2">
      <c r="A101" s="16" t="s">
        <v>70</v>
      </c>
      <c r="B101" s="6" t="s">
        <v>14</v>
      </c>
      <c r="C101" s="17">
        <f>C102</f>
        <v>168</v>
      </c>
      <c r="D101" s="17">
        <f>D102</f>
        <v>168</v>
      </c>
      <c r="E101" s="17">
        <f>E102</f>
        <v>168</v>
      </c>
      <c r="G101" s="31"/>
      <c r="H101" s="31"/>
    </row>
    <row r="102" spans="1:8" x14ac:dyDescent="0.2">
      <c r="A102" s="17">
        <v>343</v>
      </c>
      <c r="B102" s="6" t="s">
        <v>15</v>
      </c>
      <c r="C102" s="17">
        <v>168</v>
      </c>
      <c r="D102" s="17">
        <v>168</v>
      </c>
      <c r="E102" s="17">
        <v>168</v>
      </c>
      <c r="G102" s="31"/>
      <c r="H102" s="31"/>
    </row>
    <row r="103" spans="1:8" ht="25.5" x14ac:dyDescent="0.2">
      <c r="A103" s="16" t="s">
        <v>71</v>
      </c>
      <c r="B103" s="18" t="s">
        <v>72</v>
      </c>
      <c r="C103" s="7">
        <f>C104</f>
        <v>1500</v>
      </c>
      <c r="D103" s="7">
        <f>D104</f>
        <v>1500</v>
      </c>
      <c r="E103" s="7"/>
      <c r="G103" s="31"/>
      <c r="H103" s="31"/>
    </row>
    <row r="104" spans="1:8" x14ac:dyDescent="0.2">
      <c r="A104" s="17">
        <v>372</v>
      </c>
      <c r="B104" s="6" t="s">
        <v>16</v>
      </c>
      <c r="C104" s="7">
        <v>1500</v>
      </c>
      <c r="D104" s="7">
        <v>1500</v>
      </c>
      <c r="E104" s="7"/>
      <c r="G104" s="31"/>
      <c r="H104" s="31"/>
    </row>
    <row r="105" spans="1:8" x14ac:dyDescent="0.2">
      <c r="A105" s="16" t="s">
        <v>75</v>
      </c>
      <c r="B105" s="6" t="s">
        <v>17</v>
      </c>
      <c r="C105" s="7">
        <f>C106+C107</f>
        <v>20656500</v>
      </c>
      <c r="D105" s="7">
        <f>D106+D107</f>
        <v>20656500</v>
      </c>
      <c r="E105" s="7">
        <f>E106+E107</f>
        <v>20656500</v>
      </c>
      <c r="G105" s="31"/>
      <c r="H105" s="31"/>
    </row>
    <row r="106" spans="1:8" x14ac:dyDescent="0.2">
      <c r="A106" s="17">
        <v>381</v>
      </c>
      <c r="B106" s="6" t="s">
        <v>20</v>
      </c>
      <c r="C106" s="8" t="s">
        <v>46</v>
      </c>
      <c r="D106" s="8" t="s">
        <v>46</v>
      </c>
      <c r="E106" s="8" t="s">
        <v>46</v>
      </c>
      <c r="G106" s="31"/>
      <c r="H106" s="31"/>
    </row>
    <row r="107" spans="1:8" x14ac:dyDescent="0.2">
      <c r="A107" s="17">
        <v>382</v>
      </c>
      <c r="B107" s="6" t="s">
        <v>47</v>
      </c>
      <c r="C107" s="8" t="s">
        <v>48</v>
      </c>
      <c r="D107" s="8" t="s">
        <v>48</v>
      </c>
      <c r="E107" s="8" t="s">
        <v>48</v>
      </c>
      <c r="G107" s="31"/>
      <c r="H107" s="31"/>
    </row>
    <row r="108" spans="1:8" x14ac:dyDescent="0.2">
      <c r="A108" s="16" t="s">
        <v>73</v>
      </c>
      <c r="B108" s="6" t="s">
        <v>18</v>
      </c>
      <c r="C108" s="7">
        <f>SUM(C109+C110)</f>
        <v>154050</v>
      </c>
      <c r="D108" s="7">
        <f>SUM(D109+D110)</f>
        <v>154050</v>
      </c>
      <c r="E108" s="7">
        <f>SUM(E109+E110)</f>
        <v>4050</v>
      </c>
      <c r="G108" s="31"/>
      <c r="H108" s="31"/>
    </row>
    <row r="109" spans="1:8" x14ac:dyDescent="0.2">
      <c r="A109" s="17">
        <v>422</v>
      </c>
      <c r="B109" s="6" t="s">
        <v>19</v>
      </c>
      <c r="C109" s="7">
        <v>4050</v>
      </c>
      <c r="D109" s="7">
        <v>4050</v>
      </c>
      <c r="E109" s="7">
        <v>4050</v>
      </c>
      <c r="G109" s="31"/>
      <c r="H109" s="31"/>
    </row>
    <row r="110" spans="1:8" x14ac:dyDescent="0.2">
      <c r="A110" s="17">
        <v>426</v>
      </c>
      <c r="B110" s="6" t="s">
        <v>21</v>
      </c>
      <c r="C110" s="7">
        <v>150000</v>
      </c>
      <c r="D110" s="7">
        <v>150000</v>
      </c>
      <c r="E110" s="7"/>
      <c r="G110" s="31"/>
      <c r="H110" s="31"/>
    </row>
    <row r="111" spans="1:8" x14ac:dyDescent="0.2">
      <c r="A111" s="14" t="s">
        <v>65</v>
      </c>
      <c r="B111" s="15" t="s">
        <v>90</v>
      </c>
      <c r="C111" s="7">
        <f>SUM(C112+C116+C122+C124+C126+C129)</f>
        <v>121661514</v>
      </c>
      <c r="D111" s="7">
        <f>SUM(D112+D116+D122+D124+D126+D129)</f>
        <v>121392514</v>
      </c>
      <c r="E111" s="7">
        <f>SUM(E112+E116+E122+E124+E126+E129)</f>
        <v>119748534</v>
      </c>
      <c r="G111" s="31"/>
      <c r="H111" s="31"/>
    </row>
    <row r="112" spans="1:8" x14ac:dyDescent="0.2">
      <c r="A112" s="16" t="s">
        <v>61</v>
      </c>
      <c r="B112" s="15" t="s">
        <v>4</v>
      </c>
      <c r="C112" s="7">
        <f>SUM(C113+C114+C115)</f>
        <v>3067980</v>
      </c>
      <c r="D112" s="7">
        <f>SUM(D113+D114+D115)</f>
        <v>2772980</v>
      </c>
      <c r="E112" s="7">
        <f>SUM(E113+E114+E115)</f>
        <v>2249980</v>
      </c>
      <c r="G112" s="31"/>
      <c r="H112" s="31"/>
    </row>
    <row r="113" spans="1:8" x14ac:dyDescent="0.2">
      <c r="A113" s="17">
        <v>311</v>
      </c>
      <c r="B113" s="6" t="s">
        <v>5</v>
      </c>
      <c r="C113" s="8" t="s">
        <v>49</v>
      </c>
      <c r="D113" s="29" t="s">
        <v>94</v>
      </c>
      <c r="E113" s="29" t="s">
        <v>103</v>
      </c>
      <c r="G113" s="31"/>
      <c r="H113" s="31"/>
    </row>
    <row r="114" spans="1:8" x14ac:dyDescent="0.2">
      <c r="A114" s="17">
        <v>312</v>
      </c>
      <c r="B114" s="6" t="s">
        <v>6</v>
      </c>
      <c r="C114" s="7">
        <v>72080</v>
      </c>
      <c r="D114" s="7">
        <v>72080</v>
      </c>
      <c r="E114" s="7">
        <v>87080</v>
      </c>
      <c r="G114" s="31"/>
      <c r="H114" s="31"/>
    </row>
    <row r="115" spans="1:8" x14ac:dyDescent="0.2">
      <c r="A115" s="17">
        <v>313</v>
      </c>
      <c r="B115" s="6" t="s">
        <v>7</v>
      </c>
      <c r="C115" s="7">
        <v>424500</v>
      </c>
      <c r="D115" s="30">
        <v>379500</v>
      </c>
      <c r="E115" s="30">
        <v>311500</v>
      </c>
      <c r="G115" s="31"/>
      <c r="H115" s="31"/>
    </row>
    <row r="116" spans="1:8" x14ac:dyDescent="0.2">
      <c r="A116" s="16" t="s">
        <v>69</v>
      </c>
      <c r="B116" s="6" t="s">
        <v>8</v>
      </c>
      <c r="C116" s="7">
        <f>SUM(C117+C118+C119+C120+C121)</f>
        <v>657632</v>
      </c>
      <c r="D116" s="7">
        <f>SUM(D117+D118+D119+D120+D121)</f>
        <v>683632</v>
      </c>
      <c r="E116" s="7">
        <f>SUM(E117+E118+E119+E120+E121)</f>
        <v>421152</v>
      </c>
      <c r="G116" s="31"/>
      <c r="H116" s="31"/>
    </row>
    <row r="117" spans="1:8" x14ac:dyDescent="0.2">
      <c r="A117" s="17">
        <v>321</v>
      </c>
      <c r="B117" s="6" t="s">
        <v>9</v>
      </c>
      <c r="C117" s="7">
        <v>220507</v>
      </c>
      <c r="D117" s="7">
        <v>220507</v>
      </c>
      <c r="E117" s="7">
        <v>166107</v>
      </c>
      <c r="G117" s="31"/>
      <c r="H117" s="31"/>
    </row>
    <row r="118" spans="1:8" x14ac:dyDescent="0.2">
      <c r="A118" s="17">
        <v>322</v>
      </c>
      <c r="B118" s="6" t="s">
        <v>10</v>
      </c>
      <c r="C118" s="7">
        <v>75200</v>
      </c>
      <c r="D118" s="30">
        <v>101200</v>
      </c>
      <c r="E118" s="30">
        <v>101200</v>
      </c>
      <c r="G118" s="31"/>
      <c r="H118" s="31"/>
    </row>
    <row r="119" spans="1:8" x14ac:dyDescent="0.2">
      <c r="A119" s="17">
        <v>323</v>
      </c>
      <c r="B119" s="6" t="s">
        <v>11</v>
      </c>
      <c r="C119" s="7">
        <v>319000</v>
      </c>
      <c r="D119" s="7">
        <v>319000</v>
      </c>
      <c r="E119" s="7">
        <v>131915</v>
      </c>
      <c r="G119" s="31"/>
      <c r="H119" s="31"/>
    </row>
    <row r="120" spans="1:8" x14ac:dyDescent="0.2">
      <c r="A120" s="17">
        <v>324</v>
      </c>
      <c r="B120" s="6" t="s">
        <v>12</v>
      </c>
      <c r="C120" s="7">
        <v>8500</v>
      </c>
      <c r="D120" s="7">
        <v>8500</v>
      </c>
      <c r="E120" s="7"/>
      <c r="G120" s="31"/>
      <c r="H120" s="31"/>
    </row>
    <row r="121" spans="1:8" x14ac:dyDescent="0.2">
      <c r="A121" s="17">
        <v>329</v>
      </c>
      <c r="B121" s="6" t="s">
        <v>13</v>
      </c>
      <c r="C121" s="7">
        <v>34425</v>
      </c>
      <c r="D121" s="7">
        <v>34425</v>
      </c>
      <c r="E121" s="7">
        <v>21930</v>
      </c>
      <c r="G121" s="31"/>
      <c r="H121" s="31"/>
    </row>
    <row r="122" spans="1:8" x14ac:dyDescent="0.2">
      <c r="A122" s="16" t="s">
        <v>70</v>
      </c>
      <c r="B122" s="6" t="s">
        <v>14</v>
      </c>
      <c r="C122" s="20">
        <f>C123</f>
        <v>952</v>
      </c>
      <c r="D122" s="20">
        <f>D123</f>
        <v>952</v>
      </c>
      <c r="E122" s="20">
        <f>E123</f>
        <v>952</v>
      </c>
      <c r="G122" s="31"/>
      <c r="H122" s="31"/>
    </row>
    <row r="123" spans="1:8" x14ac:dyDescent="0.2">
      <c r="A123" s="17">
        <v>343</v>
      </c>
      <c r="B123" s="6" t="s">
        <v>15</v>
      </c>
      <c r="C123" s="20">
        <v>952</v>
      </c>
      <c r="D123" s="20">
        <v>952</v>
      </c>
      <c r="E123" s="20">
        <v>952</v>
      </c>
      <c r="G123" s="31"/>
      <c r="H123" s="31"/>
    </row>
    <row r="124" spans="1:8" ht="25.5" x14ac:dyDescent="0.2">
      <c r="A124" s="16" t="s">
        <v>71</v>
      </c>
      <c r="B124" s="18" t="s">
        <v>72</v>
      </c>
      <c r="C124" s="7">
        <f>C125</f>
        <v>8500</v>
      </c>
      <c r="D124" s="7">
        <f>D125</f>
        <v>8500</v>
      </c>
      <c r="E124" s="7"/>
      <c r="G124" s="31"/>
      <c r="H124" s="31"/>
    </row>
    <row r="125" spans="1:8" x14ac:dyDescent="0.2">
      <c r="A125" s="17">
        <v>372</v>
      </c>
      <c r="B125" s="6" t="s">
        <v>16</v>
      </c>
      <c r="C125" s="7">
        <v>8500</v>
      </c>
      <c r="D125" s="7">
        <v>8500</v>
      </c>
      <c r="E125" s="7"/>
      <c r="G125" s="31"/>
      <c r="H125" s="31"/>
    </row>
    <row r="126" spans="1:8" x14ac:dyDescent="0.2">
      <c r="A126" s="16" t="s">
        <v>75</v>
      </c>
      <c r="B126" s="6" t="s">
        <v>17</v>
      </c>
      <c r="C126" s="7">
        <f>SUM(C127+C128)</f>
        <v>117053500</v>
      </c>
      <c r="D126" s="7">
        <f>SUM(D127+D128)</f>
        <v>117053500</v>
      </c>
      <c r="E126" s="7">
        <f>SUM(E127+E128)</f>
        <v>117053500</v>
      </c>
      <c r="G126" s="31"/>
      <c r="H126" s="31"/>
    </row>
    <row r="127" spans="1:8" x14ac:dyDescent="0.2">
      <c r="A127" s="17">
        <v>381</v>
      </c>
      <c r="B127" s="6" t="s">
        <v>20</v>
      </c>
      <c r="C127" s="8" t="s">
        <v>50</v>
      </c>
      <c r="D127" s="8" t="s">
        <v>50</v>
      </c>
      <c r="E127" s="8" t="s">
        <v>50</v>
      </c>
      <c r="G127" s="31"/>
      <c r="H127" s="31"/>
    </row>
    <row r="128" spans="1:8" x14ac:dyDescent="0.2">
      <c r="A128" s="17">
        <v>382</v>
      </c>
      <c r="B128" s="6" t="s">
        <v>47</v>
      </c>
      <c r="C128" s="8" t="s">
        <v>51</v>
      </c>
      <c r="D128" s="8" t="s">
        <v>51</v>
      </c>
      <c r="E128" s="8" t="s">
        <v>51</v>
      </c>
      <c r="G128" s="31"/>
      <c r="H128" s="31"/>
    </row>
    <row r="129" spans="1:8" x14ac:dyDescent="0.2">
      <c r="A129" s="16" t="s">
        <v>73</v>
      </c>
      <c r="B129" s="6" t="s">
        <v>18</v>
      </c>
      <c r="C129" s="7">
        <f>SUM(C130+C131)</f>
        <v>872950</v>
      </c>
      <c r="D129" s="7">
        <f>SUM(D130+D131)</f>
        <v>872950</v>
      </c>
      <c r="E129" s="7">
        <f>SUM(E130+E131)</f>
        <v>22950</v>
      </c>
      <c r="G129" s="31"/>
      <c r="H129" s="31"/>
    </row>
    <row r="130" spans="1:8" x14ac:dyDescent="0.2">
      <c r="A130" s="17">
        <v>422</v>
      </c>
      <c r="B130" s="6" t="s">
        <v>19</v>
      </c>
      <c r="C130" s="7">
        <v>22950</v>
      </c>
      <c r="D130" s="7">
        <v>22950</v>
      </c>
      <c r="E130" s="7">
        <v>22950</v>
      </c>
      <c r="G130" s="31"/>
      <c r="H130" s="31"/>
    </row>
    <row r="131" spans="1:8" x14ac:dyDescent="0.2">
      <c r="A131" s="17">
        <v>426</v>
      </c>
      <c r="B131" s="6" t="s">
        <v>21</v>
      </c>
      <c r="C131" s="7">
        <v>850000</v>
      </c>
      <c r="D131" s="7">
        <v>850000</v>
      </c>
      <c r="E131" s="7"/>
      <c r="G131" s="31"/>
      <c r="H131" s="31"/>
    </row>
    <row r="132" spans="1:8" ht="38.25" x14ac:dyDescent="0.2">
      <c r="A132" s="19" t="s">
        <v>52</v>
      </c>
      <c r="B132" s="22" t="s">
        <v>81</v>
      </c>
      <c r="C132" s="7">
        <f>SUM(C133+C144)</f>
        <v>1544200</v>
      </c>
      <c r="D132" s="7">
        <f>SUM(D133+D144)</f>
        <v>1544200</v>
      </c>
      <c r="E132" s="7">
        <f>SUM(E133+E144)</f>
        <v>993300</v>
      </c>
      <c r="G132" s="31"/>
      <c r="H132" s="31"/>
    </row>
    <row r="133" spans="1:8" x14ac:dyDescent="0.2">
      <c r="A133" s="14" t="s">
        <v>60</v>
      </c>
      <c r="B133" s="15" t="s">
        <v>89</v>
      </c>
      <c r="C133" s="7">
        <f>SUM(C134+C140+C142)</f>
        <v>54420</v>
      </c>
      <c r="D133" s="7">
        <f>SUM(D134+D140+D142)</f>
        <v>54420</v>
      </c>
      <c r="E133" s="7">
        <f>SUM(E134+E140+E142)</f>
        <v>29420</v>
      </c>
      <c r="G133" s="31"/>
      <c r="H133" s="31"/>
    </row>
    <row r="134" spans="1:8" x14ac:dyDescent="0.2">
      <c r="A134" s="16" t="s">
        <v>69</v>
      </c>
      <c r="B134" s="15" t="s">
        <v>8</v>
      </c>
      <c r="C134" s="7">
        <f>SUM(C135+C136+C137+C138+C139)</f>
        <v>53850</v>
      </c>
      <c r="D134" s="7">
        <f>SUM(D135+D136+D137+D138+D139)</f>
        <v>53850</v>
      </c>
      <c r="E134" s="7">
        <f>SUM(E135+E136+E137+E138+E139)</f>
        <v>29350</v>
      </c>
      <c r="G134" s="31"/>
      <c r="H134" s="31"/>
    </row>
    <row r="135" spans="1:8" x14ac:dyDescent="0.2">
      <c r="A135" s="17">
        <v>321</v>
      </c>
      <c r="B135" s="6" t="s">
        <v>9</v>
      </c>
      <c r="C135" s="7">
        <v>7000</v>
      </c>
      <c r="D135" s="7">
        <v>7000</v>
      </c>
      <c r="E135" s="7">
        <v>2900</v>
      </c>
      <c r="G135" s="31"/>
      <c r="H135" s="31"/>
    </row>
    <row r="136" spans="1:8" x14ac:dyDescent="0.2">
      <c r="A136" s="17">
        <v>322</v>
      </c>
      <c r="B136" s="6" t="s">
        <v>10</v>
      </c>
      <c r="C136" s="17">
        <v>500</v>
      </c>
      <c r="D136" s="17">
        <v>500</v>
      </c>
      <c r="E136" s="17"/>
      <c r="G136" s="31"/>
      <c r="H136" s="31"/>
    </row>
    <row r="137" spans="1:8" x14ac:dyDescent="0.2">
      <c r="A137" s="17">
        <v>323</v>
      </c>
      <c r="B137" s="6" t="s">
        <v>11</v>
      </c>
      <c r="C137" s="7">
        <v>42300</v>
      </c>
      <c r="D137" s="7">
        <v>42300</v>
      </c>
      <c r="E137" s="7">
        <v>24500</v>
      </c>
      <c r="G137" s="31"/>
      <c r="H137" s="31"/>
    </row>
    <row r="138" spans="1:8" x14ac:dyDescent="0.2">
      <c r="A138" s="17">
        <v>324</v>
      </c>
      <c r="B138" s="6" t="s">
        <v>12</v>
      </c>
      <c r="C138" s="7">
        <v>2000</v>
      </c>
      <c r="D138" s="7">
        <v>2000</v>
      </c>
      <c r="E138" s="7">
        <v>400</v>
      </c>
      <c r="G138" s="31"/>
      <c r="H138" s="31"/>
    </row>
    <row r="139" spans="1:8" x14ac:dyDescent="0.2">
      <c r="A139" s="17">
        <v>329</v>
      </c>
      <c r="B139" s="6" t="s">
        <v>13</v>
      </c>
      <c r="C139" s="7">
        <v>2050</v>
      </c>
      <c r="D139" s="7">
        <v>2050</v>
      </c>
      <c r="E139" s="7">
        <v>1550</v>
      </c>
      <c r="G139" s="31"/>
      <c r="H139" s="31"/>
    </row>
    <row r="140" spans="1:8" x14ac:dyDescent="0.2">
      <c r="A140" s="16" t="s">
        <v>70</v>
      </c>
      <c r="B140" s="6" t="s">
        <v>14</v>
      </c>
      <c r="C140" s="17">
        <f>C141</f>
        <v>70</v>
      </c>
      <c r="D140" s="17">
        <f>D141</f>
        <v>70</v>
      </c>
      <c r="E140" s="17">
        <f>E141</f>
        <v>70</v>
      </c>
      <c r="G140" s="31"/>
      <c r="H140" s="31"/>
    </row>
    <row r="141" spans="1:8" x14ac:dyDescent="0.2">
      <c r="A141" s="17">
        <v>343</v>
      </c>
      <c r="B141" s="6" t="s">
        <v>15</v>
      </c>
      <c r="C141" s="17">
        <v>70</v>
      </c>
      <c r="D141" s="17">
        <v>70</v>
      </c>
      <c r="E141" s="17">
        <v>70</v>
      </c>
      <c r="G141" s="31"/>
      <c r="H141" s="31"/>
    </row>
    <row r="142" spans="1:8" x14ac:dyDescent="0.2">
      <c r="A142" s="16" t="s">
        <v>73</v>
      </c>
      <c r="B142" s="6" t="s">
        <v>18</v>
      </c>
      <c r="C142" s="17">
        <f>C143</f>
        <v>500</v>
      </c>
      <c r="D142" s="17">
        <f>D143</f>
        <v>500</v>
      </c>
      <c r="E142" s="17"/>
      <c r="G142" s="31"/>
      <c r="H142" s="31"/>
    </row>
    <row r="143" spans="1:8" x14ac:dyDescent="0.2">
      <c r="A143" s="17">
        <v>422</v>
      </c>
      <c r="B143" s="6" t="s">
        <v>19</v>
      </c>
      <c r="C143" s="17">
        <v>500</v>
      </c>
      <c r="D143" s="17">
        <v>500</v>
      </c>
      <c r="E143" s="17"/>
      <c r="G143" s="31"/>
      <c r="H143" s="31"/>
    </row>
    <row r="144" spans="1:8" x14ac:dyDescent="0.2">
      <c r="A144" s="14" t="s">
        <v>64</v>
      </c>
      <c r="B144" s="15" t="s">
        <v>91</v>
      </c>
      <c r="C144" s="7">
        <f>SUM(C145+C151+C153+C156)</f>
        <v>1489780</v>
      </c>
      <c r="D144" s="7">
        <f>SUM(D145+D151+D153+D156)</f>
        <v>1489780</v>
      </c>
      <c r="E144" s="7">
        <f>SUM(E145+E151+E153+E156)</f>
        <v>963880</v>
      </c>
      <c r="G144" s="31"/>
      <c r="H144" s="31"/>
    </row>
    <row r="145" spans="1:8" x14ac:dyDescent="0.2">
      <c r="A145" s="16" t="s">
        <v>69</v>
      </c>
      <c r="B145" s="6" t="s">
        <v>8</v>
      </c>
      <c r="C145" s="7">
        <f>SUM(C146+C147+C148+C149+C150)</f>
        <v>484650</v>
      </c>
      <c r="D145" s="7">
        <f>SUM(D146+D147+D148+D149+D150)</f>
        <v>484650</v>
      </c>
      <c r="E145" s="7">
        <f>SUM(E146+E147+E148+E149+E150)</f>
        <v>263250</v>
      </c>
      <c r="G145" s="31"/>
      <c r="H145" s="31"/>
    </row>
    <row r="146" spans="1:8" x14ac:dyDescent="0.2">
      <c r="A146" s="17">
        <v>321</v>
      </c>
      <c r="B146" s="6" t="s">
        <v>9</v>
      </c>
      <c r="C146" s="7">
        <v>63000</v>
      </c>
      <c r="D146" s="7">
        <v>63000</v>
      </c>
      <c r="E146" s="7">
        <v>26100</v>
      </c>
      <c r="G146" s="31"/>
      <c r="H146" s="31"/>
    </row>
    <row r="147" spans="1:8" x14ac:dyDescent="0.2">
      <c r="A147" s="17">
        <v>322</v>
      </c>
      <c r="B147" s="6" t="s">
        <v>10</v>
      </c>
      <c r="C147" s="7">
        <v>4500</v>
      </c>
      <c r="D147" s="7">
        <v>4500</v>
      </c>
      <c r="E147" s="7"/>
      <c r="G147" s="31"/>
      <c r="H147" s="31"/>
    </row>
    <row r="148" spans="1:8" x14ac:dyDescent="0.2">
      <c r="A148" s="17">
        <v>323</v>
      </c>
      <c r="B148" s="6" t="s">
        <v>11</v>
      </c>
      <c r="C148" s="7">
        <v>380700</v>
      </c>
      <c r="D148" s="7">
        <v>380700</v>
      </c>
      <c r="E148" s="7">
        <v>220500</v>
      </c>
      <c r="G148" s="31"/>
      <c r="H148" s="31"/>
    </row>
    <row r="149" spans="1:8" x14ac:dyDescent="0.2">
      <c r="A149" s="17">
        <v>324</v>
      </c>
      <c r="B149" s="6" t="s">
        <v>12</v>
      </c>
      <c r="C149" s="7">
        <v>18000</v>
      </c>
      <c r="D149" s="7">
        <v>18000</v>
      </c>
      <c r="E149" s="7">
        <v>3200</v>
      </c>
      <c r="G149" s="31"/>
      <c r="H149" s="31"/>
    </row>
    <row r="150" spans="1:8" x14ac:dyDescent="0.2">
      <c r="A150" s="17">
        <v>329</v>
      </c>
      <c r="B150" s="6" t="s">
        <v>13</v>
      </c>
      <c r="C150" s="7">
        <v>18450</v>
      </c>
      <c r="D150" s="7">
        <v>18450</v>
      </c>
      <c r="E150" s="7">
        <v>13450</v>
      </c>
      <c r="G150" s="31"/>
      <c r="H150" s="31"/>
    </row>
    <row r="151" spans="1:8" x14ac:dyDescent="0.2">
      <c r="A151" s="16" t="s">
        <v>70</v>
      </c>
      <c r="B151" s="6" t="s">
        <v>14</v>
      </c>
      <c r="C151" s="20">
        <f>C152</f>
        <v>630</v>
      </c>
      <c r="D151" s="20">
        <f>D152</f>
        <v>630</v>
      </c>
      <c r="E151" s="20">
        <f>E152</f>
        <v>630</v>
      </c>
      <c r="G151" s="31"/>
      <c r="H151" s="31"/>
    </row>
    <row r="152" spans="1:8" x14ac:dyDescent="0.2">
      <c r="A152" s="17">
        <v>343</v>
      </c>
      <c r="B152" s="6" t="s">
        <v>15</v>
      </c>
      <c r="C152" s="20">
        <v>630</v>
      </c>
      <c r="D152" s="20">
        <v>630</v>
      </c>
      <c r="E152" s="20">
        <v>630</v>
      </c>
      <c r="G152" s="31"/>
      <c r="H152" s="31"/>
    </row>
    <row r="153" spans="1:8" x14ac:dyDescent="0.2">
      <c r="A153" s="16" t="s">
        <v>75</v>
      </c>
      <c r="B153" s="6" t="s">
        <v>17</v>
      </c>
      <c r="C153" s="7">
        <f>SUM(C154+C155)</f>
        <v>1000000</v>
      </c>
      <c r="D153" s="7">
        <f>SUM(D154+D155)</f>
        <v>1000000</v>
      </c>
      <c r="E153" s="7">
        <f>SUM(E154+E155)</f>
        <v>700000</v>
      </c>
      <c r="G153" s="31"/>
      <c r="H153" s="31"/>
    </row>
    <row r="154" spans="1:8" x14ac:dyDescent="0.2">
      <c r="A154" s="17">
        <v>381</v>
      </c>
      <c r="B154" s="6" t="s">
        <v>20</v>
      </c>
      <c r="C154" s="7">
        <v>900000</v>
      </c>
      <c r="D154" s="7">
        <v>900000</v>
      </c>
      <c r="E154" s="7">
        <v>630000</v>
      </c>
      <c r="G154" s="31"/>
      <c r="H154" s="31"/>
    </row>
    <row r="155" spans="1:8" x14ac:dyDescent="0.2">
      <c r="A155" s="17">
        <v>382</v>
      </c>
      <c r="B155" s="6" t="s">
        <v>47</v>
      </c>
      <c r="C155" s="7">
        <v>100000</v>
      </c>
      <c r="D155" s="7">
        <v>100000</v>
      </c>
      <c r="E155" s="7">
        <v>70000</v>
      </c>
      <c r="G155" s="31"/>
      <c r="H155" s="31"/>
    </row>
    <row r="156" spans="1:8" x14ac:dyDescent="0.2">
      <c r="A156" s="16" t="s">
        <v>73</v>
      </c>
      <c r="B156" s="6" t="s">
        <v>18</v>
      </c>
      <c r="C156" s="7">
        <f>C157</f>
        <v>4500</v>
      </c>
      <c r="D156" s="7">
        <f>D157</f>
        <v>4500</v>
      </c>
      <c r="E156" s="7"/>
      <c r="G156" s="31"/>
      <c r="H156" s="31"/>
    </row>
    <row r="157" spans="1:8" x14ac:dyDescent="0.2">
      <c r="A157" s="17">
        <v>422</v>
      </c>
      <c r="B157" s="6" t="s">
        <v>19</v>
      </c>
      <c r="C157" s="7">
        <v>4500</v>
      </c>
      <c r="D157" s="7">
        <v>4500</v>
      </c>
      <c r="E157" s="7"/>
      <c r="G157" s="31"/>
      <c r="H157" s="31"/>
    </row>
    <row r="158" spans="1:8" ht="51" x14ac:dyDescent="0.2">
      <c r="A158" s="19" t="s">
        <v>53</v>
      </c>
      <c r="B158" s="18" t="s">
        <v>95</v>
      </c>
      <c r="C158" s="7"/>
      <c r="D158" s="7">
        <f t="shared" ref="D158:E160" si="6">D159</f>
        <v>4368</v>
      </c>
      <c r="E158" s="7">
        <f t="shared" si="6"/>
        <v>4368</v>
      </c>
      <c r="G158" s="31"/>
      <c r="H158" s="31"/>
    </row>
    <row r="159" spans="1:8" x14ac:dyDescent="0.2">
      <c r="A159" s="14">
        <v>31</v>
      </c>
      <c r="B159" s="23" t="s">
        <v>1</v>
      </c>
      <c r="C159" s="7"/>
      <c r="D159" s="30">
        <f t="shared" si="6"/>
        <v>4368</v>
      </c>
      <c r="E159" s="30">
        <f t="shared" si="6"/>
        <v>4368</v>
      </c>
      <c r="G159" s="31"/>
      <c r="H159" s="31"/>
    </row>
    <row r="160" spans="1:8" x14ac:dyDescent="0.2">
      <c r="A160" s="16" t="s">
        <v>69</v>
      </c>
      <c r="B160" s="6" t="s">
        <v>8</v>
      </c>
      <c r="C160" s="7"/>
      <c r="D160" s="7">
        <f t="shared" si="6"/>
        <v>4368</v>
      </c>
      <c r="E160" s="7">
        <f t="shared" si="6"/>
        <v>4368</v>
      </c>
      <c r="G160" s="31"/>
      <c r="H160" s="31"/>
    </row>
    <row r="161" spans="1:8" x14ac:dyDescent="0.2">
      <c r="A161" s="17">
        <v>329</v>
      </c>
      <c r="B161" s="6" t="s">
        <v>13</v>
      </c>
      <c r="C161" s="7"/>
      <c r="D161" s="7">
        <v>4368</v>
      </c>
      <c r="E161" s="7">
        <v>4368</v>
      </c>
      <c r="G161" s="31"/>
      <c r="H161" s="31"/>
    </row>
    <row r="162" spans="1:8" x14ac:dyDescent="0.2">
      <c r="A162" s="13" t="s">
        <v>54</v>
      </c>
      <c r="B162" s="6" t="s">
        <v>55</v>
      </c>
      <c r="C162" s="7">
        <f>SUM(C163+C170)</f>
        <v>385500</v>
      </c>
      <c r="D162" s="7">
        <f>SUM(D163+D170)</f>
        <v>385500</v>
      </c>
      <c r="E162" s="7">
        <f>SUM(E163+E170)</f>
        <v>30500</v>
      </c>
      <c r="G162" s="31"/>
      <c r="H162" s="31"/>
    </row>
    <row r="163" spans="1:8" x14ac:dyDescent="0.2">
      <c r="A163" s="14" t="s">
        <v>60</v>
      </c>
      <c r="B163" s="15" t="s">
        <v>89</v>
      </c>
      <c r="C163" s="7">
        <f>SUM(C164+C167)</f>
        <v>57825</v>
      </c>
      <c r="D163" s="7">
        <f>SUM(D164+D167)</f>
        <v>57825</v>
      </c>
      <c r="E163" s="7">
        <f>SUM(E164+E167)</f>
        <v>4575</v>
      </c>
      <c r="G163" s="31"/>
      <c r="H163" s="31"/>
    </row>
    <row r="164" spans="1:8" x14ac:dyDescent="0.2">
      <c r="A164" s="16">
        <v>32</v>
      </c>
      <c r="B164" s="6" t="s">
        <v>8</v>
      </c>
      <c r="C164" s="7">
        <f>SUM(C165+C166)</f>
        <v>12825</v>
      </c>
      <c r="D164" s="7">
        <f>SUM(D165+D166)</f>
        <v>12825</v>
      </c>
      <c r="E164" s="7">
        <f>SUM(E165+E166)</f>
        <v>4575</v>
      </c>
      <c r="G164" s="31"/>
      <c r="H164" s="31"/>
    </row>
    <row r="165" spans="1:8" x14ac:dyDescent="0.2">
      <c r="A165" s="17">
        <v>323</v>
      </c>
      <c r="B165" s="6" t="s">
        <v>11</v>
      </c>
      <c r="C165" s="7">
        <v>9000</v>
      </c>
      <c r="D165" s="7">
        <v>9000</v>
      </c>
      <c r="E165" s="7">
        <v>3000</v>
      </c>
      <c r="G165" s="31"/>
      <c r="H165" s="31"/>
    </row>
    <row r="166" spans="1:8" x14ac:dyDescent="0.2">
      <c r="A166" s="17">
        <v>329</v>
      </c>
      <c r="B166" s="6" t="s">
        <v>13</v>
      </c>
      <c r="C166" s="7">
        <v>3825</v>
      </c>
      <c r="D166" s="7">
        <v>3825</v>
      </c>
      <c r="E166" s="7">
        <v>1575</v>
      </c>
      <c r="G166" s="31"/>
      <c r="H166" s="31"/>
    </row>
    <row r="167" spans="1:8" x14ac:dyDescent="0.2">
      <c r="A167" s="16">
        <v>38</v>
      </c>
      <c r="B167" s="6" t="s">
        <v>17</v>
      </c>
      <c r="C167" s="7">
        <f>SUM(C168+C169)</f>
        <v>45000</v>
      </c>
      <c r="D167" s="7">
        <f>SUM(D168+D169)</f>
        <v>45000</v>
      </c>
      <c r="E167" s="7"/>
      <c r="G167" s="31"/>
      <c r="H167" s="31"/>
    </row>
    <row r="168" spans="1:8" x14ac:dyDescent="0.2">
      <c r="A168" s="17">
        <v>381</v>
      </c>
      <c r="B168" s="6" t="s">
        <v>20</v>
      </c>
      <c r="C168" s="7">
        <v>40000</v>
      </c>
      <c r="D168" s="7">
        <v>40000</v>
      </c>
      <c r="E168" s="7"/>
      <c r="G168" s="31"/>
      <c r="H168" s="31"/>
    </row>
    <row r="169" spans="1:8" x14ac:dyDescent="0.2">
      <c r="A169" s="17">
        <v>382</v>
      </c>
      <c r="B169" s="6" t="s">
        <v>47</v>
      </c>
      <c r="C169" s="7">
        <v>5000</v>
      </c>
      <c r="D169" s="7">
        <v>5000</v>
      </c>
      <c r="E169" s="7"/>
      <c r="G169" s="31"/>
      <c r="H169" s="31"/>
    </row>
    <row r="170" spans="1:8" x14ac:dyDescent="0.2">
      <c r="A170" s="14" t="s">
        <v>65</v>
      </c>
      <c r="B170" s="15" t="s">
        <v>90</v>
      </c>
      <c r="C170" s="7">
        <f>SUM(C171+C174)</f>
        <v>327675</v>
      </c>
      <c r="D170" s="7">
        <f>SUM(D171+D174)</f>
        <v>327675</v>
      </c>
      <c r="E170" s="7">
        <f>SUM(E171+E174)</f>
        <v>25925</v>
      </c>
      <c r="G170" s="31"/>
      <c r="H170" s="31"/>
    </row>
    <row r="171" spans="1:8" x14ac:dyDescent="0.2">
      <c r="A171" s="16">
        <v>32</v>
      </c>
      <c r="B171" s="6" t="s">
        <v>8</v>
      </c>
      <c r="C171" s="7">
        <f>SUM(C172+C173)</f>
        <v>72675</v>
      </c>
      <c r="D171" s="7">
        <f>SUM(D172+D173)</f>
        <v>72675</v>
      </c>
      <c r="E171" s="7">
        <f>SUM(E172+E173)</f>
        <v>25925</v>
      </c>
      <c r="G171" s="31"/>
      <c r="H171" s="31"/>
    </row>
    <row r="172" spans="1:8" x14ac:dyDescent="0.2">
      <c r="A172" s="17">
        <v>323</v>
      </c>
      <c r="B172" s="6" t="s">
        <v>11</v>
      </c>
      <c r="C172" s="7">
        <v>51000</v>
      </c>
      <c r="D172" s="7">
        <v>51000</v>
      </c>
      <c r="E172" s="7">
        <v>17000</v>
      </c>
      <c r="G172" s="31"/>
      <c r="H172" s="31"/>
    </row>
    <row r="173" spans="1:8" x14ac:dyDescent="0.2">
      <c r="A173" s="17">
        <v>329</v>
      </c>
      <c r="B173" s="6" t="s">
        <v>13</v>
      </c>
      <c r="C173" s="7">
        <v>21675</v>
      </c>
      <c r="D173" s="7">
        <v>21675</v>
      </c>
      <c r="E173" s="7">
        <v>8925</v>
      </c>
      <c r="G173" s="31"/>
      <c r="H173" s="31"/>
    </row>
    <row r="174" spans="1:8" x14ac:dyDescent="0.2">
      <c r="A174" s="16">
        <v>38</v>
      </c>
      <c r="B174" s="6" t="s">
        <v>17</v>
      </c>
      <c r="C174" s="7">
        <f>SUM(C175+C176)</f>
        <v>255000</v>
      </c>
      <c r="D174" s="7">
        <f>SUM(D175+D176)</f>
        <v>255000</v>
      </c>
      <c r="E174" s="7"/>
      <c r="G174" s="31"/>
      <c r="H174" s="31"/>
    </row>
    <row r="175" spans="1:8" x14ac:dyDescent="0.2">
      <c r="A175" s="17">
        <v>381</v>
      </c>
      <c r="B175" s="6" t="s">
        <v>20</v>
      </c>
      <c r="C175" s="7">
        <v>229000</v>
      </c>
      <c r="D175" s="7">
        <v>229000</v>
      </c>
      <c r="E175" s="7"/>
      <c r="G175" s="31"/>
      <c r="H175" s="31"/>
    </row>
    <row r="176" spans="1:8" x14ac:dyDescent="0.2">
      <c r="A176" s="17">
        <v>382</v>
      </c>
      <c r="B176" s="6" t="s">
        <v>47</v>
      </c>
      <c r="C176" s="7">
        <v>26000</v>
      </c>
      <c r="D176" s="7">
        <v>26000</v>
      </c>
      <c r="E176" s="7"/>
      <c r="G176" s="31"/>
      <c r="H176" s="31"/>
    </row>
    <row r="177" spans="1:8" ht="25.5" x14ac:dyDescent="0.2">
      <c r="A177" s="19" t="s">
        <v>56</v>
      </c>
      <c r="B177" s="18" t="s">
        <v>82</v>
      </c>
      <c r="C177" s="7">
        <f>SUM(C178+C189)</f>
        <v>1280000</v>
      </c>
      <c r="D177" s="7">
        <f>SUM(D178+D189)</f>
        <v>1280000</v>
      </c>
      <c r="E177" s="7">
        <f>SUM(E178+E189)</f>
        <v>738500</v>
      </c>
      <c r="G177" s="31"/>
      <c r="H177" s="31"/>
    </row>
    <row r="178" spans="1:8" x14ac:dyDescent="0.2">
      <c r="A178" s="14" t="s">
        <v>60</v>
      </c>
      <c r="B178" s="15" t="s">
        <v>89</v>
      </c>
      <c r="C178" s="7">
        <f>SUM(C179+C185+C187)</f>
        <v>640000</v>
      </c>
      <c r="D178" s="7">
        <f>SUM(D179+D185+D187)</f>
        <v>640000</v>
      </c>
      <c r="E178" s="7">
        <f>SUM(E179+E185+E187)</f>
        <v>369250</v>
      </c>
      <c r="G178" s="31"/>
      <c r="H178" s="31"/>
    </row>
    <row r="179" spans="1:8" x14ac:dyDescent="0.2">
      <c r="A179" s="16">
        <v>32</v>
      </c>
      <c r="B179" s="6" t="s">
        <v>8</v>
      </c>
      <c r="C179" s="7">
        <f>SUM(C180+C181+C182+C183+C184)</f>
        <v>578450</v>
      </c>
      <c r="D179" s="7">
        <f>SUM(D180+D181+D182+D183+D184)</f>
        <v>578450</v>
      </c>
      <c r="E179" s="7">
        <f>SUM(E180+E181+E182+E183+E184)</f>
        <v>367700</v>
      </c>
      <c r="G179" s="31"/>
      <c r="H179" s="31"/>
    </row>
    <row r="180" spans="1:8" x14ac:dyDescent="0.2">
      <c r="A180" s="17">
        <v>321</v>
      </c>
      <c r="B180" s="6" t="s">
        <v>9</v>
      </c>
      <c r="C180" s="7">
        <v>75000</v>
      </c>
      <c r="D180" s="7">
        <v>75000</v>
      </c>
      <c r="E180" s="7">
        <v>75000</v>
      </c>
      <c r="G180" s="31"/>
      <c r="H180" s="31"/>
    </row>
    <row r="181" spans="1:8" x14ac:dyDescent="0.2">
      <c r="A181" s="17">
        <v>322</v>
      </c>
      <c r="B181" s="6" t="s">
        <v>10</v>
      </c>
      <c r="C181" s="7">
        <v>15000</v>
      </c>
      <c r="D181" s="7">
        <v>15000</v>
      </c>
      <c r="E181" s="7"/>
      <c r="G181" s="31"/>
      <c r="H181" s="31"/>
    </row>
    <row r="182" spans="1:8" x14ac:dyDescent="0.2">
      <c r="A182" s="17">
        <v>323</v>
      </c>
      <c r="B182" s="6" t="s">
        <v>11</v>
      </c>
      <c r="C182" s="7">
        <v>372450</v>
      </c>
      <c r="D182" s="7">
        <v>372450</v>
      </c>
      <c r="E182" s="7">
        <v>221100</v>
      </c>
      <c r="G182" s="31"/>
      <c r="H182" s="31"/>
    </row>
    <row r="183" spans="1:8" x14ac:dyDescent="0.2">
      <c r="A183" s="17">
        <v>324</v>
      </c>
      <c r="B183" s="6" t="s">
        <v>12</v>
      </c>
      <c r="C183" s="7">
        <v>5000</v>
      </c>
      <c r="D183" s="7">
        <v>5000</v>
      </c>
      <c r="E183" s="7"/>
      <c r="G183" s="31"/>
      <c r="H183" s="31"/>
    </row>
    <row r="184" spans="1:8" x14ac:dyDescent="0.2">
      <c r="A184" s="17">
        <v>329</v>
      </c>
      <c r="B184" s="6" t="s">
        <v>13</v>
      </c>
      <c r="C184" s="7">
        <v>111000</v>
      </c>
      <c r="D184" s="7">
        <v>111000</v>
      </c>
      <c r="E184" s="7">
        <v>71600</v>
      </c>
      <c r="G184" s="31"/>
      <c r="H184" s="31"/>
    </row>
    <row r="185" spans="1:8" x14ac:dyDescent="0.2">
      <c r="A185" s="16" t="s">
        <v>70</v>
      </c>
      <c r="B185" s="6" t="s">
        <v>14</v>
      </c>
      <c r="C185" s="7">
        <f>C186</f>
        <v>1550</v>
      </c>
      <c r="D185" s="7">
        <f>D186</f>
        <v>1550</v>
      </c>
      <c r="E185" s="7">
        <f>E186</f>
        <v>1550</v>
      </c>
      <c r="G185" s="31"/>
      <c r="H185" s="31"/>
    </row>
    <row r="186" spans="1:8" x14ac:dyDescent="0.2">
      <c r="A186" s="17">
        <v>343</v>
      </c>
      <c r="B186" s="6" t="s">
        <v>15</v>
      </c>
      <c r="C186" s="7">
        <v>1550</v>
      </c>
      <c r="D186" s="7">
        <v>1550</v>
      </c>
      <c r="E186" s="7">
        <v>1550</v>
      </c>
      <c r="G186" s="31"/>
      <c r="H186" s="31"/>
    </row>
    <row r="187" spans="1:8" x14ac:dyDescent="0.2">
      <c r="A187" s="16">
        <v>42</v>
      </c>
      <c r="B187" s="6" t="s">
        <v>18</v>
      </c>
      <c r="C187" s="7">
        <f>C188</f>
        <v>60000</v>
      </c>
      <c r="D187" s="7">
        <f>D188</f>
        <v>60000</v>
      </c>
      <c r="E187" s="7"/>
      <c r="G187" s="31"/>
      <c r="H187" s="31"/>
    </row>
    <row r="188" spans="1:8" x14ac:dyDescent="0.2">
      <c r="A188" s="17">
        <v>422</v>
      </c>
      <c r="B188" s="6" t="s">
        <v>19</v>
      </c>
      <c r="C188" s="7">
        <v>60000</v>
      </c>
      <c r="D188" s="7">
        <v>60000</v>
      </c>
      <c r="E188" s="7"/>
      <c r="G188" s="31"/>
      <c r="H188" s="31"/>
    </row>
    <row r="189" spans="1:8" x14ac:dyDescent="0.2">
      <c r="A189" s="14">
        <v>51</v>
      </c>
      <c r="B189" s="23" t="s">
        <v>24</v>
      </c>
      <c r="C189" s="7">
        <f>SUM(C190+C196+C198)</f>
        <v>640000</v>
      </c>
      <c r="D189" s="7">
        <f>SUM(D190+D196+D198)</f>
        <v>640000</v>
      </c>
      <c r="E189" s="7">
        <f>SUM(E190+E196+E198)</f>
        <v>369250</v>
      </c>
      <c r="G189" s="31"/>
      <c r="H189" s="31"/>
    </row>
    <row r="190" spans="1:8" x14ac:dyDescent="0.2">
      <c r="A190" s="16">
        <v>32</v>
      </c>
      <c r="B190" s="6" t="s">
        <v>8</v>
      </c>
      <c r="C190" s="7">
        <f>SUM(C191+C192+C193+C194+C195)</f>
        <v>578450</v>
      </c>
      <c r="D190" s="7">
        <f>SUM(D191+D192+D193+D194+D195)</f>
        <v>578450</v>
      </c>
      <c r="E190" s="7">
        <f>SUM(E191+E192+E193+E194+E195)</f>
        <v>367700</v>
      </c>
      <c r="G190" s="31"/>
      <c r="H190" s="31"/>
    </row>
    <row r="191" spans="1:8" x14ac:dyDescent="0.2">
      <c r="A191" s="17">
        <v>321</v>
      </c>
      <c r="B191" s="6" t="s">
        <v>9</v>
      </c>
      <c r="C191" s="7">
        <v>75000</v>
      </c>
      <c r="D191" s="7">
        <v>75000</v>
      </c>
      <c r="E191" s="7">
        <v>75000</v>
      </c>
      <c r="G191" s="31"/>
      <c r="H191" s="31"/>
    </row>
    <row r="192" spans="1:8" x14ac:dyDescent="0.2">
      <c r="A192" s="17">
        <v>322</v>
      </c>
      <c r="B192" s="6" t="s">
        <v>10</v>
      </c>
      <c r="C192" s="7">
        <v>15000</v>
      </c>
      <c r="D192" s="7">
        <v>15000</v>
      </c>
      <c r="E192" s="7"/>
      <c r="G192" s="31"/>
      <c r="H192" s="31"/>
    </row>
    <row r="193" spans="1:8" x14ac:dyDescent="0.2">
      <c r="A193" s="17">
        <v>323</v>
      </c>
      <c r="B193" s="6" t="s">
        <v>11</v>
      </c>
      <c r="C193" s="7">
        <v>372450</v>
      </c>
      <c r="D193" s="7">
        <v>372450</v>
      </c>
      <c r="E193" s="7">
        <v>221100</v>
      </c>
      <c r="G193" s="31"/>
      <c r="H193" s="31"/>
    </row>
    <row r="194" spans="1:8" x14ac:dyDescent="0.2">
      <c r="A194" s="17">
        <v>324</v>
      </c>
      <c r="B194" s="6" t="s">
        <v>12</v>
      </c>
      <c r="C194" s="7">
        <v>5000</v>
      </c>
      <c r="D194" s="7">
        <v>5000</v>
      </c>
      <c r="E194" s="7"/>
      <c r="G194" s="31"/>
      <c r="H194" s="31"/>
    </row>
    <row r="195" spans="1:8" x14ac:dyDescent="0.2">
      <c r="A195" s="17">
        <v>329</v>
      </c>
      <c r="B195" s="6" t="s">
        <v>13</v>
      </c>
      <c r="C195" s="7">
        <v>111000</v>
      </c>
      <c r="D195" s="7">
        <v>111000</v>
      </c>
      <c r="E195" s="7">
        <v>71600</v>
      </c>
      <c r="G195" s="31"/>
      <c r="H195" s="31"/>
    </row>
    <row r="196" spans="1:8" x14ac:dyDescent="0.2">
      <c r="A196" s="16" t="s">
        <v>70</v>
      </c>
      <c r="B196" s="6" t="s">
        <v>14</v>
      </c>
      <c r="C196" s="7">
        <f>C197</f>
        <v>1550</v>
      </c>
      <c r="D196" s="7">
        <f>D197</f>
        <v>1550</v>
      </c>
      <c r="E196" s="7">
        <f>E197</f>
        <v>1550</v>
      </c>
      <c r="G196" s="31"/>
      <c r="H196" s="31"/>
    </row>
    <row r="197" spans="1:8" x14ac:dyDescent="0.2">
      <c r="A197" s="17">
        <v>343</v>
      </c>
      <c r="B197" s="6" t="s">
        <v>15</v>
      </c>
      <c r="C197" s="7">
        <v>1550</v>
      </c>
      <c r="D197" s="7">
        <v>1550</v>
      </c>
      <c r="E197" s="7">
        <v>1550</v>
      </c>
      <c r="G197" s="31"/>
      <c r="H197" s="31"/>
    </row>
    <row r="198" spans="1:8" x14ac:dyDescent="0.2">
      <c r="A198" s="16">
        <v>42</v>
      </c>
      <c r="B198" s="6" t="s">
        <v>18</v>
      </c>
      <c r="C198" s="7">
        <f>C199</f>
        <v>60000</v>
      </c>
      <c r="D198" s="7">
        <f>D199</f>
        <v>60000</v>
      </c>
      <c r="E198" s="7"/>
      <c r="G198" s="31"/>
      <c r="H198" s="31"/>
    </row>
    <row r="199" spans="1:8" x14ac:dyDescent="0.2">
      <c r="A199" s="17">
        <v>422</v>
      </c>
      <c r="B199" s="6" t="s">
        <v>19</v>
      </c>
      <c r="C199" s="7">
        <v>60000</v>
      </c>
      <c r="D199" s="7">
        <v>60000</v>
      </c>
      <c r="E199" s="7"/>
      <c r="G199" s="31"/>
      <c r="H199" s="31"/>
    </row>
    <row r="200" spans="1:8" x14ac:dyDescent="0.2">
      <c r="A200" s="13" t="s">
        <v>57</v>
      </c>
      <c r="B200" s="6" t="s">
        <v>58</v>
      </c>
      <c r="C200" s="7">
        <f>C201</f>
        <v>125000</v>
      </c>
      <c r="D200" s="7">
        <f>D201</f>
        <v>125000</v>
      </c>
      <c r="E200" s="7">
        <f>E201</f>
        <v>110000</v>
      </c>
      <c r="G200" s="31"/>
      <c r="H200" s="31"/>
    </row>
    <row r="201" spans="1:8" x14ac:dyDescent="0.2">
      <c r="A201" s="14" t="s">
        <v>59</v>
      </c>
      <c r="B201" s="15" t="s">
        <v>86</v>
      </c>
      <c r="C201" s="7">
        <f>SUM(C202+C204)</f>
        <v>125000</v>
      </c>
      <c r="D201" s="7">
        <f>SUM(D202+D204)</f>
        <v>125000</v>
      </c>
      <c r="E201" s="7">
        <f>SUM(E202+E204)</f>
        <v>110000</v>
      </c>
      <c r="G201" s="31"/>
      <c r="H201" s="31"/>
    </row>
    <row r="202" spans="1:8" x14ac:dyDescent="0.2">
      <c r="A202" s="16" t="s">
        <v>62</v>
      </c>
      <c r="B202" s="6" t="s">
        <v>22</v>
      </c>
      <c r="C202" s="7">
        <f>C203</f>
        <v>85000</v>
      </c>
      <c r="D202" s="7">
        <f>D203</f>
        <v>85000</v>
      </c>
      <c r="E202" s="7">
        <f>E203</f>
        <v>70000</v>
      </c>
      <c r="G202" s="31"/>
      <c r="H202" s="31"/>
    </row>
    <row r="203" spans="1:8" x14ac:dyDescent="0.2">
      <c r="A203" s="17">
        <v>412</v>
      </c>
      <c r="B203" s="6" t="s">
        <v>23</v>
      </c>
      <c r="C203" s="7">
        <v>85000</v>
      </c>
      <c r="D203" s="7">
        <v>85000</v>
      </c>
      <c r="E203" s="7">
        <v>70000</v>
      </c>
      <c r="G203" s="31"/>
      <c r="H203" s="31"/>
    </row>
    <row r="204" spans="1:8" x14ac:dyDescent="0.2">
      <c r="A204" s="16">
        <v>42</v>
      </c>
      <c r="B204" s="6" t="s">
        <v>18</v>
      </c>
      <c r="C204" s="7">
        <f>C205</f>
        <v>40000</v>
      </c>
      <c r="D204" s="7">
        <f>D205</f>
        <v>40000</v>
      </c>
      <c r="E204" s="7">
        <f>E205</f>
        <v>40000</v>
      </c>
      <c r="G204" s="31"/>
      <c r="H204" s="31"/>
    </row>
    <row r="205" spans="1:8" x14ac:dyDescent="0.2">
      <c r="A205" s="25">
        <v>422</v>
      </c>
      <c r="B205" s="26" t="s">
        <v>19</v>
      </c>
      <c r="C205" s="27">
        <v>40000</v>
      </c>
      <c r="D205" s="27">
        <v>40000</v>
      </c>
      <c r="E205" s="27">
        <v>40000</v>
      </c>
      <c r="G205" s="31"/>
      <c r="H205" s="31"/>
    </row>
  </sheetData>
  <pageMargins left="0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10 - 2. rebalans </vt:lpstr>
      <vt:lpstr>'020 10 - 2. rebalans '!Podrucje_ispisa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2022-11-17T09:14:08Z</cp:lastPrinted>
  <dcterms:created xsi:type="dcterms:W3CDTF">2021-11-30T03:56:01Z</dcterms:created>
  <dcterms:modified xsi:type="dcterms:W3CDTF">2022-11-17T09:14:12Z</dcterms:modified>
</cp:coreProperties>
</file>